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2000" windowHeight="6315" tabRatio="729" activeTab="3"/>
  </bookViews>
  <sheets>
    <sheet name="ΕΞΩΦΥΛΛΟ" sheetId="1" r:id="rId1"/>
    <sheet name="ΠΟΡΕΙΑ" sheetId="2" r:id="rId2"/>
    <sheet name="ΔΙΚΑΙΟΛΟΓΗΤΙΚΑ" sheetId="3" r:id="rId3"/>
    <sheet name="ΑΙΤΗΣΗ" sheetId="4" r:id="rId4"/>
    <sheet name="ΕΠΙΧΕΙΡΗΜΑΤΙΚΟ ΣΧΕΔΙΟ (ΕΠ.ΣΧ.)" sheetId="5" r:id="rId5"/>
    <sheet name="ΠΙΝΑΚΑΣ 1" sheetId="6" r:id="rId6"/>
    <sheet name="ΠΙΝΑΚΑΣ 2" sheetId="7" r:id="rId7"/>
    <sheet name="ΠΙΝΑΚΑΣ 3" sheetId="8" r:id="rId8"/>
    <sheet name="ΠΙΝΑΚΑΣ 4α" sheetId="9" r:id="rId9"/>
    <sheet name="ΠΙΝΑΚΑΣ 4β" sheetId="10" r:id="rId10"/>
    <sheet name="ΣΥΜΠΛΗΡΩΜΑΤΙΚΑ ΣΤΟΙΧΕΙΑ ΕΠ.ΣΧ." sheetId="11" r:id="rId11"/>
    <sheet name="ΕΠΙΧΕΙΡΗΜΑΤΙΚΟ ΣΧΕΔΙΟ 3" sheetId="12" r:id="rId12"/>
    <sheet name="ΕΡΩΤΗΜΑΤΟΛΟΓΙΟ" sheetId="13" r:id="rId13"/>
    <sheet name="ΥΠ. ΔΗΛΩΣΗ" sheetId="14" r:id="rId14"/>
  </sheets>
  <externalReferences>
    <externalReference r:id="rId17"/>
  </externalReferences>
  <definedNames>
    <definedName name="_Ref518724836" localSheetId="1">'[1]ΕΡΩΤΗΜ_Α'!$A$222</definedName>
    <definedName name="_Ref518968028" localSheetId="1">'[1]ΑΙΤΗΣΗ'!$A$39</definedName>
    <definedName name="_Ref518968041" localSheetId="1">'[1]ΕΡΩΤΗΜ_Α'!$A$178</definedName>
    <definedName name="_Ref518968047" localSheetId="1">'[1]ΕΡΩΤΗΜ_Α'!$A$180</definedName>
    <definedName name="_Ref518968054" localSheetId="1">'[1]ΕΡΩΤΗΜ_Α'!#REF!</definedName>
    <definedName name="_Ref518968056" localSheetId="1">'[1]ΕΡΩΤΗΜ_Α'!#REF!</definedName>
    <definedName name="IRS">'ΕΞΩΦΥΛΛΟ'!$AC$26:$AC$317</definedName>
    <definedName name="KP">'ΕΞΩΦΥΛΛΟ'!$AM$26:$AM$35</definedName>
    <definedName name="KPAR">'ΕΞΩΦΥΛΛΟ'!$AM$25:$AN$35</definedName>
    <definedName name="NOM">'ΕΞΩΦΥΛΛΟ'!$AR$26:$AR$76</definedName>
    <definedName name="OLE_LINK1" localSheetId="1">'ΠΟΡΕΙΑ'!$A$4</definedName>
    <definedName name="PER">'ΕΞΩΦΥΛΛΟ'!$W$26:$W$40</definedName>
    <definedName name="PREF">'ΕΞΩΦΥΛΛΟ'!$AF$26:$AF$79</definedName>
    <definedName name="_xlnm.Print_Area" localSheetId="3">'ΑΙΤΗΣΗ'!$A$1:$K$77</definedName>
    <definedName name="_xlnm.Print_Area" localSheetId="2">'ΔΙΚΑΙΟΛΟΓΗΤΙΚΑ'!$A$1:$E$30</definedName>
    <definedName name="_xlnm.Print_Area" localSheetId="0">'ΕΞΩΦΥΛΛΟ'!$A$1:$M$46</definedName>
    <definedName name="_xlnm.Print_Area" localSheetId="4">'ΕΠΙΧΕΙΡΗΜΑΤΙΚΟ ΣΧΕΔΙΟ (ΕΠ.ΣΧ.)'!$A$1:$I$45</definedName>
    <definedName name="_xlnm.Print_Area" localSheetId="11">'ΕΠΙΧΕΙΡΗΜΑΤΙΚΟ ΣΧΕΔΙΟ 3'!$A$1:$I$127</definedName>
    <definedName name="_xlnm.Print_Area" localSheetId="12">'ΕΡΩΤΗΜΑΤΟΛΟΓΙΟ'!$A$1:$J$85</definedName>
    <definedName name="_xlnm.Print_Area" localSheetId="5">'ΠΙΝΑΚΑΣ 1'!$A$1:$O$106</definedName>
    <definedName name="_xlnm.Print_Area" localSheetId="6">'ΠΙΝΑΚΑΣ 2'!$A$1:$O$106</definedName>
    <definedName name="_xlnm.Print_Area" localSheetId="7">'ΠΙΝΑΚΑΣ 3'!$A$1:$E$37</definedName>
    <definedName name="_xlnm.Print_Area" localSheetId="8">'ΠΙΝΑΚΑΣ 4α'!$A$1:$J$40</definedName>
    <definedName name="_xlnm.Print_Area" localSheetId="1">'ΠΟΡΕΙΑ'!$A$3:$H$19</definedName>
    <definedName name="_xlnm.Print_Area" localSheetId="10">'ΣΥΜΠΛΗΡΩΜΑΤΙΚΑ ΣΤΟΙΧΕΙΑ ΕΠ.ΣΧ.'!$A$1:$E$55</definedName>
    <definedName name="_xlnm.Print_Area" localSheetId="13">'ΥΠ. ΔΗΛΩΣΗ'!$A$1:$F$66</definedName>
    <definedName name="_xlnm.Print_Titles" localSheetId="11">'ΕΠΙΧΕΙΡΗΜΑΤΙΚΟ ΣΧΕΔΙΟ 3'!$1:$1</definedName>
    <definedName name="_xlnm.Print_Titles" localSheetId="5">'ΠΙΝΑΚΑΣ 1'!$1:$2</definedName>
    <definedName name="_xlnm.Print_Titles" localSheetId="6">'ΠΙΝΑΚΑΣ 2'!$1:$2</definedName>
    <definedName name="_xlnm.Print_Titles" localSheetId="10">'ΣΥΜΠΛΗΡΩΜΑΤΙΚΑ ΣΤΟΙΧΕΙΑ ΕΠ.ΣΧ.'!$1:$2</definedName>
    <definedName name="RAD">'ΕΞΩΦΥΛΛΟ'!$S$26:$S$82</definedName>
    <definedName name="SEX">'ΕΞΩΦΥΛΛΟ'!$AA$25:$AA$26</definedName>
    <definedName name="TOP">'ΕΞΩΦΥΛΛΟ'!$AH$25:$AI$133</definedName>
    <definedName name="tops">'ΕΞΩΦΥΛΛΟ'!$AH$26:$AH$133</definedName>
  </definedNames>
  <calcPr fullCalcOnLoad="1"/>
</workbook>
</file>

<file path=xl/sharedStrings.xml><?xml version="1.0" encoding="utf-8"?>
<sst xmlns="http://schemas.openxmlformats.org/spreadsheetml/2006/main" count="1797" uniqueCount="1412">
  <si>
    <t>Ανθρώπινη εργασία (ώρες/στρέμμα)              (βάσει δεικτών)</t>
  </si>
  <si>
    <t xml:space="preserve"> Ώρες εργασίας/     ΜΑΕ </t>
  </si>
  <si>
    <t>Ανθρώπινη εργασία (ώρες/ζώο)              (βάσει δεικτών)</t>
  </si>
  <si>
    <t>Αριθμός ζώων</t>
  </si>
  <si>
    <t>Α/Α Αγρ/χίου</t>
  </si>
  <si>
    <t xml:space="preserve">ΣΥΝΟΛΟ  (Β)   </t>
  </si>
  <si>
    <t>Ανθρώπινη εργασία (ώρες/μελ/σμηνος) (βάσει δεικτών)</t>
  </si>
  <si>
    <t>Αριθμός Μελ/σμηνων</t>
  </si>
  <si>
    <t xml:space="preserve"> Ώρες εργασίας/ ΜΑΕ </t>
  </si>
  <si>
    <t>ΜΑΕ μελισσοκομίας (%) του συνόλου των ΜΑΕ της γεωργικής εκμετάλλευσης</t>
  </si>
  <si>
    <t>Εισόδημα αναφοράς (Ι)</t>
  </si>
  <si>
    <t xml:space="preserve">Θεώρηση του γνήσιου της υπογραφής </t>
  </si>
  <si>
    <t>Προσανατολισμός γεωργικής εκμετάλλευσης                                                                                            (βάσει ΜΑΕ)</t>
  </si>
  <si>
    <t>Προσαρμογή της εκμετάλλευσης στις ισχύουσες διατάξεις της εθνικής και κοινοτικής νομοθεσίας, σύμφωνα με το ακόλουθο σχέδιο:</t>
  </si>
  <si>
    <t xml:space="preserve">Προβλεπόμενες επενδύσεις στη γεωργική εκμετάλλευση άνω των 50.000 € </t>
  </si>
  <si>
    <t>Τόπος μόνιμης κατοικίας</t>
  </si>
  <si>
    <t xml:space="preserve">Οικισμός </t>
  </si>
  <si>
    <t>Πληθυσμός</t>
  </si>
  <si>
    <t>Κατηγορία περιοχής</t>
  </si>
  <si>
    <t xml:space="preserve">      Ορεινή</t>
  </si>
  <si>
    <t xml:space="preserve">     Μειονεκτική</t>
  </si>
  <si>
    <t xml:space="preserve">        Κανονική</t>
  </si>
  <si>
    <t>Πτυχίο ΑΕΙ, ΤΕΙ γεωτεχνικής κατεύθυνσης</t>
  </si>
  <si>
    <r>
      <t xml:space="preserve">Δημιουργία γεωργικής εκμετάλλευσης στην </t>
    </r>
    <r>
      <rPr>
        <b/>
        <sz val="9"/>
        <rFont val="Tahoma"/>
        <family val="2"/>
      </rPr>
      <t>υφιστάμενη κατάσταση</t>
    </r>
    <r>
      <rPr>
        <sz val="9"/>
        <rFont val="Tahoma"/>
        <family val="2"/>
      </rPr>
      <t xml:space="preserve"> από διαδοχή πρόωρης συνταξιοδότησης με οριστική παραχώρηση τουλάχιστον του 40% της γεωργικής εκμετάλλευσης του παραχωρούντος</t>
    </r>
  </si>
  <si>
    <r>
      <t xml:space="preserve">Επαγγελματική εκπαίδευση στην </t>
    </r>
    <r>
      <rPr>
        <b/>
        <sz val="9"/>
        <rFont val="Tahoma"/>
        <family val="2"/>
      </rPr>
      <t>υφιστάμενη κατάσταση</t>
    </r>
  </si>
  <si>
    <t>Υποψήφιος από Νομό βαμβακοκαλλιέργειας ή καπνοκαλλιέργειας</t>
  </si>
  <si>
    <t>Εάν ΝΑΙ</t>
  </si>
  <si>
    <t>ΓΕΩΡΓΙΚΑ ΚΤΙΣΜΑΤΑ - ΜΗΧΑΝΟΛΟΓΙΚΟΣ ΕΞΟΠΟΛΙΣΜΟΣ - ΜΕΛΙΣΣΟΚΟΜΙΚΟ ΕΡΓΑΣΤΗΡΙΟ</t>
  </si>
  <si>
    <t>Συνολικό εισόδημα γεωργικής εκμετάλλευσης</t>
  </si>
  <si>
    <t>Εισόδημα από ιδιόκτητες εκτάσεις + ζωική παραγωγή ως ποσοστό (%) του συνολικού εισοδήματος της γεωργικής εκμετάλλευσης</t>
  </si>
  <si>
    <t xml:space="preserve">Συνολικό εισόδημα εκμετάλλευσης ως ποσοστό % του εισοδήματος αναφοράς </t>
  </si>
  <si>
    <t>V</t>
  </si>
  <si>
    <t>ΒΟΣΚΟΤΟΠΟΙ</t>
  </si>
  <si>
    <t>Ιδιοκτησιακό καθεστώς</t>
  </si>
  <si>
    <t>Έκταση (στρ)</t>
  </si>
  <si>
    <t xml:space="preserve">     ΣΥΝΟΛΙΚΗ ΕΚΤΑΣΗ</t>
  </si>
  <si>
    <t>Κοινοτικοί βοσκότοποι</t>
  </si>
  <si>
    <t>Δ.Δ. ή Κ.Δ/Τοποθεσία</t>
  </si>
  <si>
    <t>Δ.Δ. ή Κ.Δ./Τοποθεσία</t>
  </si>
  <si>
    <t>Δ.Δ. ή Κ.Δ.</t>
  </si>
  <si>
    <t>Μισθωμένοι βοσκότοποι</t>
  </si>
  <si>
    <t>Ιδιόκτητοι βοσκότοποι</t>
  </si>
  <si>
    <t xml:space="preserve">ΜΑΕ μελισσοκομίας </t>
  </si>
  <si>
    <t xml:space="preserve">ΔΙΚΑΙΟΛΟΓΗΤΙΚΑ </t>
  </si>
  <si>
    <t>(3) Το εισόδημα της εκμετάλλευσης, στη μελλοντική κατάσταση, οφείλει να αυξηθεί κατά 10% τουλάχιστον, σε σχέση με την υφιστάμενη κατάσταση</t>
  </si>
  <si>
    <t xml:space="preserve">(4) Το εισόδηµα της εκµετάλλευσης, στη μελλοντική κατάσταση, οφείλει να είναι µεγαλύτερο του 80% του εισοδήµατος αναφοράς (όπως αυτό ορίζεται κάθε φορά) </t>
  </si>
  <si>
    <r>
      <t xml:space="preserve">ΓΕΩΡΓΙΚΟ ΕΙΣΟΔΗΜΑ ΕΚΜΕΤΑΛΛΕΥΣΗΣ </t>
    </r>
    <r>
      <rPr>
        <b/>
        <sz val="7"/>
        <rFont val="Tahoma"/>
        <family val="2"/>
      </rPr>
      <t>(3)</t>
    </r>
  </si>
  <si>
    <r>
      <t>ΥΦΙΣΤΑΜΕΝΗ ΚΑΤΑΣΤΑΣΗ</t>
    </r>
    <r>
      <rPr>
        <b/>
        <sz val="7"/>
        <rFont val="Tahoma"/>
        <family val="2"/>
      </rPr>
      <t xml:space="preserve"> (1)</t>
    </r>
  </si>
  <si>
    <r>
      <t xml:space="preserve">ΜΕΛΛΟΝΤΙΚΗ ΚΑΤΑΣΤΑΣΗ </t>
    </r>
    <r>
      <rPr>
        <b/>
        <sz val="7"/>
        <rFont val="Tahoma"/>
        <family val="2"/>
      </rPr>
      <t>(2)</t>
    </r>
  </si>
  <si>
    <r>
      <t xml:space="preserve">Απόφαση έγκρισης προκαταρκτικής περιβαλλοντικής εκτίμησης &amp; αξιολόγησης </t>
    </r>
    <r>
      <rPr>
        <b/>
        <sz val="7"/>
        <rFont val="Tahoma"/>
        <family val="2"/>
      </rPr>
      <t>(5)</t>
    </r>
  </si>
  <si>
    <t>Ονοματεπώνυμο</t>
  </si>
  <si>
    <t>Όλα τα στοιχεία στα συμπληρωμένα πεδία της αίτησης, του Επιχειρηματικού Σχεδίου και των παραρτημάτων είναι αληθή, και δύναμαι, εφόσον μου ζητηθεί, να προσκομίσω αποδεικτικά στοιχεία.</t>
  </si>
  <si>
    <t xml:space="preserve">Έχετε άλλα παραστατικά προσδιορισμού της ημερομηνία πρώτης εγκατάστασης σε γεωργική εκμετάλλευση δυναμικότητας σε εργασία τουλάχιστον 0,5 ΜΑΕ; Αν ναι, προσδιορίστε το είδος του παραστατικού και την ημερομηνία:  </t>
  </si>
  <si>
    <t>Δεν είμαι σπουδαστής/σπουδάστρια, φοιτητής/φοιτήτρια που δεν έχει συμπληρώσει τα προβλεπόμενα για τη σχολή του έτη φοίτησης.</t>
  </si>
  <si>
    <t>Δεν εκτίω ποινή φυλάκισης και δεν εκκρεμεί σε βάρος μου δίωξη για καλλιέργεια, κατοχή, εμπορία, διάθεση ναρκωτικών ουσιών, ζωοκλοπή, καταστροφή του περιβάλλοντος και απάτη σε βάρος του δημοσίου, ή έχει παρέλθει τριετία από την έκτιση τοης οποιασδήποτε ποινής για τα αδικήματα αυτά.</t>
  </si>
  <si>
    <t>Αναλαμβάνω την υποχρέωση σε χρονικό διάστημα έως 5 ετών από την έκδοση της απόφασης έγκρισης να επιτύχω τους ακόλουθους δεσμευτικούς στόχους:</t>
  </si>
  <si>
    <r>
      <t xml:space="preserve">Ποσοστό εισοδήματος που προέρχεται από ιδιόκτητη γεωργική γη και ζώα στην </t>
    </r>
    <r>
      <rPr>
        <b/>
        <sz val="9"/>
        <rFont val="Tahoma"/>
        <family val="2"/>
      </rPr>
      <t>υφιστάμενη κατάσταση</t>
    </r>
    <r>
      <rPr>
        <sz val="9"/>
        <rFont val="Tahoma"/>
        <family val="2"/>
      </rPr>
      <t xml:space="preserve"> (Πίνακας 3.1, στοιχείο Θ)</t>
    </r>
  </si>
  <si>
    <t>Να υποβάλλω αίτηση εγγραφής στην κύρια ασφάλιση του ΟΓΑ εντός του πρώτου έτους από την ημερομηνία λήψης της απόφασης έγκρισης, να εγγραφώ στο ΟΓΑ εντός 36 μηνών από την ίδια ημερομηνία και να καταβάλω τις οφειλόμενες εισφορές.</t>
  </si>
  <si>
    <t>5.1</t>
  </si>
  <si>
    <t>5.2</t>
  </si>
  <si>
    <t xml:space="preserve">    </t>
  </si>
  <si>
    <t>(5) Η απόφαση έγκρισης προκαταρκτικής περιβαλλοντικής εκτίμησης και αξιολόγησης θα πρέπει να έχει εκδοθεί εντός τριών ετών από την έκδοση της απόφασης έγκρισης του Υποψηφίου στο Πρόγραμμα. Τα λοιπά δικαιολογητικά ελέγχονται κατά την ολοκλήρωση του Επιχειρηματικού Σχεδίου.</t>
  </si>
  <si>
    <t>ΚΩΔ. ΠΕΡ/ΡΕΙΑΣ</t>
  </si>
  <si>
    <t>ΜΕΤΡΟ 1.1.2                ΕΓΚΑΤΑΣΤΑΣΗ ΝΕΩΝ ΓΕΩΡΓΩΝ</t>
  </si>
  <si>
    <t>Δώστε μία σύντομη περιγραφή της υφιστάμενης κατάστασης της γεωργικής εκμετάλλευσης με στοιχεία πέραν αυτών που αναφέρονται στον Πίνακα 1 του παρόντος Φακέλου Υποψηφιότητας</t>
  </si>
  <si>
    <t>Υφιστάμενη Κατάσταση</t>
  </si>
  <si>
    <r>
      <t xml:space="preserve">5ο έτος </t>
    </r>
    <r>
      <rPr>
        <b/>
        <sz val="8"/>
        <rFont val="Tahoma"/>
        <family val="2"/>
      </rPr>
      <t>(Ολοκ/ρωση Επ. Σχεδίου)</t>
    </r>
  </si>
  <si>
    <r>
      <t xml:space="preserve">ΣΗΜΕΙΩΣΗ 1: </t>
    </r>
    <r>
      <rPr>
        <i/>
        <sz val="9"/>
        <rFont val="Tahoma"/>
        <family val="2"/>
      </rPr>
      <t>Μετά το τέλος του τρίτου έτους από την έκδοση της απόφασης έγκρισης  γίνεται ενδιάμεση αξιολόγηση για την καταβολή της 2ης δόσης της ενίσχυσης.</t>
    </r>
  </si>
  <si>
    <t>Διαθέσιμοι οικονομικοί πόροι (ποσό ενίσχυσης, ίδια κεφάλαια, τραπεζικά δάνεια)</t>
  </si>
  <si>
    <t>Άλλο (Περιγράψτε):</t>
  </si>
  <si>
    <t>Αντίγραφο Δελτίου Παροχής Υπηρεσιών του συντάκτη μελετητή</t>
  </si>
  <si>
    <t>ΥΠΟΨΗΦΙΟΥ/ΑΣ                            ΝΕΟΥ /ΑΣ                                  ΓΕΩΡΓΟΥ:</t>
  </si>
  <si>
    <t>Ιδιόκτητες = Α                                                             (Πίνακες 1 &amp; 2)</t>
  </si>
  <si>
    <t>Μισθωμένες = Β                                                       (Πίνακες 1 &amp; 2)</t>
  </si>
  <si>
    <t>Ιδιόκτητες + Μισθωμένες Γ= Α + Β                                                (Πίνακες 1 &amp; 2)</t>
  </si>
  <si>
    <t>Ιδιόκτητες = Α                                                           (Πίνακες 1 &amp; 2)</t>
  </si>
  <si>
    <t>Μισθωμένες = Β                                                               (Πίνακες 1 &amp; 2)</t>
  </si>
  <si>
    <t>(Δ.Δ. ή Κ.Δ. ή οικισμού)</t>
  </si>
  <si>
    <t>Όλα τα ασυμπλήρωτα πεδία της αίτησης, του Επιχειρηματικού Σχεδίου και των πινάκων δεν έχουν εφαρμογή στο πρόσωπό μου και δύναμαι, εφόσον μου ζητηθεί, να το αποδείξω.</t>
  </si>
  <si>
    <t>Είμαι κάτοχος γεωργικής εκμετάλλευσης, τα πλήρη και ακριβή στοιχεία της οποίας είναι αυτά που παρουσιάζονται στον Πίνακα 1 (Υφιστάμενη Κατάσταση).</t>
  </si>
  <si>
    <t>Να διατηρήσω από την ημερομηνία επίτευξης του δεσμευτικού στόχου το επίπεδο εισοδήματος της γεωργικής εκμετάλλευσης τουλάχιστον στο επίπεδο για το οποίο, εφόσον κριθώ δικαιούχος, θα ενισχυθώ.</t>
  </si>
  <si>
    <t>Δεν έχω τύχει απόφασης ένταξης ή και λάβει ενισχύσεις πρώτης εγκατάστασης και επενδύσεων στις γεωργικές εκμετάλλευσεις οποτεδήποτε στο παρελθόν και δεν έχω υποβάλλει στο παρελθόν ούτε εκκρεμεί άλλη αίτηση για να ενισχυθώ από το ίδιο ή άλλο πρόγραμμα Αγροτικής Ανάπτυξης και ο / η σύζυγός μου δεν είναι κατά κύρια απασχόληση γεωργός, ούτε είναι αρχηγός γεωργικής εκμετάλλευσης την οποία λειτουργούσε, ούτε λάμβανε ενισχύσεις που χορηγούνται σε αρχηγούς γεωργικών εκμετάλλευσεων δυναμικότητας σε εργασία τουλάχιστον 0,5 ΜΑΕ κατά τα προηγούμενα έτη.</t>
  </si>
  <si>
    <t>Είδος Ενέργειας και σύντομη περιγραφή επενδύσεων</t>
  </si>
  <si>
    <t>ΑΙΤΗΣΗ - ΣΤΟΙΧΕΙΑ ΥΠΟΨΗΦΙΟΥ ΝΕΟΥ ΓΕΩΡΓΟΥ</t>
  </si>
  <si>
    <t xml:space="preserve">       ΘΕΜΑ: Κατάθεση αιτησης υποψηφιότητας για ένταξη στο Μέτρο 1.1.2 "Εγκατάσταση Νέων Γεωργών"                                  </t>
  </si>
  <si>
    <t>Κτιριακά και λοιπές κατασκευές μελισσοκομίας</t>
  </si>
  <si>
    <r>
      <t xml:space="preserve">ΣΗΜΕΙΩΣΗ 2: </t>
    </r>
    <r>
      <rPr>
        <i/>
        <sz val="9"/>
        <rFont val="Tahoma"/>
        <family val="2"/>
      </rPr>
      <t>Εάν ο /η Νέος/α Γεωργός υποβάλλει αίτηση ενίσχυσης για ένταξη στο ανωτέρω Μέτρο 1.2.1 ή το προβλέπει στο Επιχειρηματικό του Σχέδιο θα πρέπει να τηρεί τα ισχύοντα κάθε φορά κοινοτικά πρότυπα τα αντίστοιχα για το είδος της επένδυσης που πραγματοποιεί. Η περίοδος χάριτος εντός της οποίας πρέπει να επιτυγχάνεται συμμόρφωση προς το πρότυπο δεν μπορεί να υπερβαίνει τους 36 μήνες από την ημερομηνία πρώτης εγκατάστασης του Νέου Γεωργού.</t>
    </r>
  </si>
  <si>
    <t>Δαπάνη για υποδομές (νερό ύδρευσης - ποτίσματος ζώων, ηλεκτροδότηση)</t>
  </si>
  <si>
    <t>Θεωρημένο αντίγραφο Μητρώου κτηνοτροφικής / πτηνοτροφικής εκμετάλλευσης.</t>
  </si>
  <si>
    <t>ΣΤΟΙΧΕΙΑ ΥΠΟΨΗΦΙΟΥ                 ΝΕΟΥ ΓΕΩΡΓΟΥ</t>
  </si>
  <si>
    <t xml:space="preserve">ΣΤΟΙΧΕΙΑ ΣΥΖΥΓΟΥ </t>
  </si>
  <si>
    <t>δηλώνω υπεύθυνα και σε γνώση των συνεπειών του νόμου 1599/1986 "περί ψευδούς δήλωσης", τα κάτωθι:</t>
  </si>
  <si>
    <t xml:space="preserve">     Ο ΔΗΛΩΝ /Η ΔΗΛΟΥΣΑ</t>
  </si>
  <si>
    <t>Υπογραφή:</t>
  </si>
  <si>
    <t xml:space="preserve">     </t>
  </si>
  <si>
    <t xml:space="preserve">                                                                                                                              </t>
  </si>
  <si>
    <t xml:space="preserve">Ονοματεπώνυμο ……………………………………...………………………….………………….,  Δ/νση ………………..……………………..………………………………………..……,   ΑΦΜ …...……………………..………………………. </t>
  </si>
  <si>
    <t>.....................................................................................................................................................................................................................................................................................................................................................................................................................................................................................................................................................................................................................................</t>
  </si>
  <si>
    <t>ΑΡΙΘΜΟΣ ΠΡΟΣΩΠΙΚΟΥ ΤΡΑΠΕΖΙΚΟΥ ΛΟΓΑΡΙΑΣΜΟΥ:</t>
  </si>
  <si>
    <t xml:space="preserve">…………………………………………..                            </t>
  </si>
  <si>
    <t>Ημερομηνία:     ….……/…...……/…..……</t>
  </si>
  <si>
    <t xml:space="preserve">    Θεώρηση του γνήσιου της υπογραφής</t>
  </si>
  <si>
    <t>του …………………………………………………..</t>
  </si>
  <si>
    <t>και ΑΦΜ …………..………………………………..</t>
  </si>
  <si>
    <t>Δήμου:</t>
  </si>
  <si>
    <t>Δημοτικού Διαμερίσματος:</t>
  </si>
  <si>
    <t xml:space="preserve">κάτοικος οδού: </t>
  </si>
  <si>
    <t>με αριθμό δελτίου ταυτότητας:</t>
  </si>
  <si>
    <t>Νομού:</t>
  </si>
  <si>
    <r>
      <t xml:space="preserve"> αριθμ. </t>
    </r>
    <r>
      <rPr>
        <b/>
        <sz val="9"/>
        <rFont val="Arial"/>
        <family val="2"/>
      </rPr>
      <t>………………..…………………………….</t>
    </r>
  </si>
  <si>
    <t>Χρονοδιάγραμμα συμμόρφωσης προς υποχρεώσεις που επιβάλλονται από τον Κανονισμό 1698/2005 και την εθνική νομοθεσία (Εκτίμηση)</t>
  </si>
  <si>
    <t>Να αποκτήσω επαρκή επαγγελματική ικανότητα αναλόγου κατευθύνσεως με την κατεύθυνση της γεωργικής μου εκμετάλλευσης, εντός 36 μηνών από την ημερομηνία λήψης της απόφασης έγκρισης.</t>
  </si>
  <si>
    <t>Ο ΔΗΛΩΝ /Η ΔΗΛΟΥΣΑ</t>
  </si>
  <si>
    <t>Υπογραφή: ………………….…………….</t>
  </si>
  <si>
    <t>Ημερομηνία:  …...…./…..…./…....……</t>
  </si>
  <si>
    <t>Να επιτύχω τους ποιοτικούς και ποσοτικούς στόχους της γεωργικής εκμετάλλευσης του μεγέθους απαιτήσεων σε εργασία και του γεωργικού εισοδήματος, που προσδιορίζονται στο Επιχειρηματικό Σχέδιο.</t>
  </si>
  <si>
    <t>Να τηρώ απλοποιημένη λογιστική για την παρακολούθηση των παραγωγικών και οικονομικών στοιχείων της εκμετάλλευσής μου από την ημερομηνία έκδοσης της απόφασης ένταξης.</t>
  </si>
  <si>
    <t>Για τους αλλοδαπούς υποψηφίους: "Έγγραφο πιστοποίησης μόνιμης διαμονής πολίτη της Ένωσης" ή "Δελτίο μόνιμης διαμονής μέλους οικογένειας πολίτη της Ένωσης", κατά περίπτωση.</t>
  </si>
  <si>
    <t>Φύλο Υποψηφίου</t>
  </si>
  <si>
    <t>ΚΩΔΙΚΟΣ ΚΛΑΔΟΥ ΠΑΡΑΓΩΓΗΣ / ΚΑΛΛΙΕΡΓΕΙΑΣ</t>
  </si>
  <si>
    <t xml:space="preserve">(2) Η γεωργική εκμετάλλευση στη μελλοντική κατάσταση οφείλει να είναι συνολικού µεγέθους μεγαλύτερου 1 ΜΑΕ </t>
  </si>
  <si>
    <t xml:space="preserve">Εφόσον ο/η νέος /α γεωργός υποβάλλει αίτηση ενίσχυσης για ένταξη στο Μέτρο 1.2.1 ή το προβλέπει στο επιχειρηματικό του σχέδιο, τήρηση των ισχυόντων για το είδος της επένδυσης που πραγματοποιεί κοινοτικών προτύπων. </t>
  </si>
  <si>
    <r>
      <t xml:space="preserve">Εφόσον ο/η  Νέος/α Γεωργός υποβάλλει αίτηση ενίσχυσης για ένταξη στο Μέτρο 1.2.1 ή το προβλέπει στο Επιχειρηματικό του Σχέδιο, τήρηση των ισχυόντων για το είδος της επένδυσης που πραγματοποιεί κοινοτικών προτύπων </t>
    </r>
    <r>
      <rPr>
        <b/>
        <i/>
        <sz val="9"/>
        <rFont val="Tahoma"/>
        <family val="2"/>
      </rPr>
      <t>(εντός 36 μηνών από α’ εγκατάσταση).</t>
    </r>
  </si>
  <si>
    <t>Έχετε μισθώσει γεωργικές εκτάσεις που περιέχουν μόνιμες φυτείες; Εάν ΝΑΙ προσδιορίστε την ημερομηνία.</t>
  </si>
  <si>
    <t>Δεν έχω ασκήσει γεωργική δραστηριότητα στο όνομά μου ή για λογαριασμό μου ως ιδιοκτήτης ή αρχηγός γεωργικής εκμεταλλεύσης, μεγέθους σε εργασία 0,5 ΜΑΕ και άνω, στο παρελθόν ούτε είχα τον έλεγχο καθ’ οιονδήποτε τρόπο (μέτοχος, εταίρος, διαχειριστής, μέλος του διοικητικού συμβουλίου, νόμιμος εκπρόσωπος, κ.λπ.) νομικού προσώπου που ασκούσε ή εξακολουθεί να ασκεί γεωργική δραστηριότητα κατά τα 5 έτη που προηγούνται της έναρξης της γεωργικής μου δραστηριότητας.</t>
  </si>
  <si>
    <t>……………………………………..………………</t>
  </si>
  <si>
    <t>...………………………………………………………………………………………………………………</t>
  </si>
  <si>
    <t xml:space="preserve">Να υποβάλλω κατ΄ έτος στο φορέα επίβλεψης τα δικαιολογητικά που θα ζητούνται για την πιστοποίηση της τήρησης των συμβατικών μακροχρονίων υποχρεώσεων (Ενιαία Δήλωση Εκμετάλλευσης, φορολογικές δηλώσεις και εκκαθαριστικά σημειώματα, ΟΓΑ, βεβαίωση μόνιμης κατοικίας κ.λπ.). </t>
  </si>
  <si>
    <t xml:space="preserve">13.2 </t>
  </si>
  <si>
    <t>13.7</t>
  </si>
  <si>
    <t>Να υποβάλλω κατ’ έτος στον ΟΠΕΚΕΠΕ Ενιαία Δήλωση Εκμετάλλευσης και να τηρώ τις λοιπές υποχρεώσεις των αρχηγών γεωργικών εκμεταλλεύσεων σε σχέση με το ΟΣΔΕ και τα Μητρώα του Υπουργείου Αγροτικής Ανάπτυξης και Τροφίμων, όπως αυτές ισχύουν κάθε φορά.</t>
  </si>
  <si>
    <t>Δ (Πίνακες 1 &amp; 2)</t>
  </si>
  <si>
    <t>Να εγγραφώ στο Μητρώο Αγροτών και Αγροτικών Εκμεταλλεύσεων του Υπουργείου Αγροτικής Ανάπτυξης και Τροφίμων εντός 24 μηνών το πολύ από την απόφαση έγκρισης και να ενημερώνω διαρκώς για τυχόν μεταβολές μέχρι τη λήξη του επιχειρηματικού σχεδίου.</t>
  </si>
  <si>
    <t>ΠΙΝΑΚΑΣ 1: ΠΕΡΙΓΡΑΦΗ ΥΦΙΣΤΑΜΕΝΗΣ ΚΑΤΑΣΤΑΣΗΣ ΤΗΣ ΕΚΜΕΤΑΛΛΕΥΣΗΣ</t>
  </si>
  <si>
    <t>6.</t>
  </si>
  <si>
    <t>8.</t>
  </si>
  <si>
    <t xml:space="preserve">9. </t>
  </si>
  <si>
    <t>11.</t>
  </si>
  <si>
    <t xml:space="preserve">13. </t>
  </si>
  <si>
    <t>11.1</t>
  </si>
  <si>
    <t>11.2</t>
  </si>
  <si>
    <t>11.3</t>
  </si>
  <si>
    <t>13.5</t>
  </si>
  <si>
    <t>14.</t>
  </si>
  <si>
    <t>14.1</t>
  </si>
  <si>
    <t xml:space="preserve">14.2 </t>
  </si>
  <si>
    <t>14.3</t>
  </si>
  <si>
    <t xml:space="preserve">14.4 </t>
  </si>
  <si>
    <t xml:space="preserve">14.5 </t>
  </si>
  <si>
    <t xml:space="preserve">14.6 </t>
  </si>
  <si>
    <t>14.7</t>
  </si>
  <si>
    <t xml:space="preserve">14.8 </t>
  </si>
  <si>
    <t>14.9</t>
  </si>
  <si>
    <t>15.</t>
  </si>
  <si>
    <t xml:space="preserve">18. </t>
  </si>
  <si>
    <t>16.</t>
  </si>
  <si>
    <t>Έχω λάβει γνώση και αποδέχομαι εφόσον κριθώ ως δικαιούχος ότι ο τίτλος της πράξης "οι δικαιούχοι και το ποσό της δημόσιας χρηματοδότησης" θα αποτελέσουν αντικείμενο δημοσιοποίησης.</t>
  </si>
  <si>
    <t xml:space="preserve">ΠΙΝΑΚΑΣ 3: ΕΙΣΟΔΗΜΑ (ΑΚΑΘΑΡΙΣΤΗ ΠΡΟΣΤΙΘΕΜΕΝΗ ΑΞΙΑ), ΑΝΘΡΩΠΙΝΗ ΕΡΓΑΣΙΑ ΓΕΩΡΓΙΚΗΣ ΕΚΜΕΤΑΛΛΕΥΣΗΣ                                                                                                                  ΚΑΙ ΤΕΧΝΙΚΟΟΙΚΟΝΟΜΙΚΟΣ ΠΡΟΣΑΝΑΤΟΛΙΣΜΟΣ </t>
  </si>
  <si>
    <t>ΠΙΝΑΚΑΣ 2: ΠΕΡΙΓΡΑΦΗ ΜΕΛΛΟΝΤΙΚΗΣ ΚΑΤΑΣΤΑΣΗΣ ΤΗΣ ΕΚΜΕΤΑΛΛΕΥΣΗΣ                                                                                                                                                                                                                                              (όπως εκτιμάται ότι θα διαμορφωθεί στα πλαίσια της στρατηγικής που θα επιλεγεί)</t>
  </si>
  <si>
    <t>ΠΙΝΑΚΑΣ 4α: ΒΑΣΙΚΑ ΣΤΟΙΧΕΙΑ ΕΠΙΧΕΙΡΗΜΑΤΙΚΟΥ ΣΧΕΔΙΟΥ</t>
  </si>
  <si>
    <t>ΠΙΝΑΚΑΣ 4β: ΒΑΣΙΚΑ ΠΟΣΟΤΙΚΑ &amp; ΠΟΙΟΤΙΚΑ ΣΤΟΙΧΕΙΑ ΕΠΙΧΕΙΡΗΜΑΤΙΚΟΥ ΣΧΕΔΙΟΥ ΠΡΟΣ ΜΟΡΙΟΔΟΤΗΣΗ</t>
  </si>
  <si>
    <t>Ιδιόκτητες + Μισθωμένες Γ= Α + Β                           (Πίνακες 1 &amp; 2)</t>
  </si>
  <si>
    <t>Ε (Πίνακες 1 &amp; 2)</t>
  </si>
  <si>
    <t>Ζ = Α + Δ</t>
  </si>
  <si>
    <t>Η = Γ + Δ + Ε</t>
  </si>
  <si>
    <t>Θ = (Z : Η) * 100</t>
  </si>
  <si>
    <t>Κ = (Η : Ι) * 100</t>
  </si>
  <si>
    <t>Ζ = Γ + Δ + Ε</t>
  </si>
  <si>
    <t>Η = (Γ : Z) X 100</t>
  </si>
  <si>
    <t>Θ = (Δ : Z) X 100</t>
  </si>
  <si>
    <t>Ι = (Ε : Ζ) Χ 100</t>
  </si>
  <si>
    <t>Κ</t>
  </si>
  <si>
    <r>
      <t xml:space="preserve">Μέγεθος της γεωργικής εκμετάλλευσης σε εργασία κατά την </t>
    </r>
    <r>
      <rPr>
        <b/>
        <sz val="9"/>
        <rFont val="Tahoma"/>
        <family val="2"/>
      </rPr>
      <t>υφιστάμενη κατάσταση</t>
    </r>
    <r>
      <rPr>
        <sz val="9"/>
        <rFont val="Tahoma"/>
        <family val="2"/>
      </rPr>
      <t xml:space="preserve"> (Πίνακας 3.2, στοιχείο Ζ)</t>
    </r>
  </si>
  <si>
    <r>
      <t xml:space="preserve">Επίπεδο του εισοδήματος της γεωργικής εκμετάλλευσης στην </t>
    </r>
    <r>
      <rPr>
        <b/>
        <sz val="9"/>
        <rFont val="Tahoma"/>
        <family val="2"/>
      </rPr>
      <t>υφιστάμενη κατάσταση</t>
    </r>
    <r>
      <rPr>
        <sz val="9"/>
        <rFont val="Tahoma"/>
        <family val="2"/>
      </rPr>
      <t>, ως ποσοστό του εισοδήματος αναφοράς (Πίνακας 3.1, στοιχείο Κ)</t>
    </r>
  </si>
  <si>
    <r>
      <t xml:space="preserve">Επίπεδο του εισοδήματος της γεωργικής εκμετάλλευσης στη </t>
    </r>
    <r>
      <rPr>
        <b/>
        <sz val="9"/>
        <rFont val="Tahoma"/>
        <family val="2"/>
      </rPr>
      <t>μελλοντική κατάσταση</t>
    </r>
    <r>
      <rPr>
        <sz val="9"/>
        <rFont val="Tahoma"/>
        <family val="2"/>
      </rPr>
      <t>, ως ποσοστό του εισοδήματος αναφοράς (Πίνακας 3.1, στοιχείο Κ)</t>
    </r>
  </si>
  <si>
    <r>
      <t xml:space="preserve">Προσανατολισμός παραγωγής της εκμετάλλευσης στη </t>
    </r>
    <r>
      <rPr>
        <b/>
        <sz val="9"/>
        <rFont val="Tahoma"/>
        <family val="2"/>
      </rPr>
      <t xml:space="preserve">μελλοντική κατάσταση </t>
    </r>
    <r>
      <rPr>
        <sz val="9"/>
        <rFont val="Tahoma"/>
        <family val="2"/>
      </rPr>
      <t>(Πίνακας 3.2, στοιχείο Κ)</t>
    </r>
  </si>
  <si>
    <t>Σημείωση: Στις απαντήσεις που υπάρχει η επιλογή ΝΑΙ ή ΌΧΙ, αναφέρετε αυτό που ισχύει</t>
  </si>
  <si>
    <t>3.1</t>
  </si>
  <si>
    <t>3.2</t>
  </si>
  <si>
    <t>3.3</t>
  </si>
  <si>
    <t>ΣΥΜΠΛΗΡΩΜΑΤΙΚΑ ΣΤΟΙΧΕΙΑ ΕΠΙΧΕΙΡΗΜΑΤΙΚΟΥ ΣΧΕΔΙΟΥ ΝΕΟΥ ΓΕΩΡΓΟΥ</t>
  </si>
  <si>
    <t xml:space="preserve">19. </t>
  </si>
  <si>
    <t>20.</t>
  </si>
  <si>
    <t>1.</t>
  </si>
  <si>
    <t>Σύντομη περιγραφή της υφιστάμενης κατάστασης της εκμετάλλευσης</t>
  </si>
  <si>
    <t>1.1</t>
  </si>
  <si>
    <t>1.2</t>
  </si>
  <si>
    <r>
      <t>Αναλυτική περιγραφή της υφιστάμενης κατάστασης</t>
    </r>
    <r>
      <rPr>
        <sz val="9"/>
        <rFont val="Tahoma"/>
        <family val="2"/>
      </rPr>
      <t>:</t>
    </r>
  </si>
  <si>
    <r>
      <t>Σύντομο Βιογραφικό Σημείωμα Υποψηφίου</t>
    </r>
    <r>
      <rPr>
        <sz val="9"/>
        <rFont val="Tahoma"/>
        <family val="2"/>
      </rPr>
      <t>:</t>
    </r>
  </si>
  <si>
    <t>2.</t>
  </si>
  <si>
    <t>Στόχοι της γεωργικής εκμετάλλευσης στην ολοκλήρωση του Επιχειρηματικού Σχεδίου (μελλοντική κατάσταση)</t>
  </si>
  <si>
    <t>Περιγραφή στόχου</t>
  </si>
  <si>
    <t>Στόχος</t>
  </si>
  <si>
    <t>Μέγεθος απαιτήσεων σε εργασία (ΜΑΕ)</t>
  </si>
  <si>
    <t>Κατεύθυνση της γεωργικής εκμετάλλευσης</t>
  </si>
  <si>
    <t>Κατεύθυνση της γεωργικής εκμετάλλευσης.</t>
  </si>
  <si>
    <t>Ημερομηνία ολοκλήρωσης του Επιχειρηματικού Σχεδίου.</t>
  </si>
  <si>
    <t>3.</t>
  </si>
  <si>
    <t>1ο έτος</t>
  </si>
  <si>
    <t>2ο έτος</t>
  </si>
  <si>
    <t>3ο έτος</t>
  </si>
  <si>
    <t>4ο έτος</t>
  </si>
  <si>
    <t>ΜΑΕ (&gt;1 ΜΑΕ)</t>
  </si>
  <si>
    <t>Χρονοδιάγραμμα επίτευξης των κύριων στόχων του Επιχειρηματικού Σχεδίου</t>
  </si>
  <si>
    <t>Διαθέσιμοι οικονομικοί πόροι και τρόποι αξιοποίησής τους</t>
  </si>
  <si>
    <t>Προέλευση οικονομικών πόρων</t>
  </si>
  <si>
    <t>Ίδια κεφάλαια</t>
  </si>
  <si>
    <t>Τραπεζικά δάνεια</t>
  </si>
  <si>
    <t>Σύνολο διαθέσιμων οικονομικών πόρων</t>
  </si>
  <si>
    <t>Ποσό</t>
  </si>
  <si>
    <t>Ποσοστό %</t>
  </si>
  <si>
    <t>Δαπάνες</t>
  </si>
  <si>
    <t>Περιγραφή</t>
  </si>
  <si>
    <t xml:space="preserve">Ποσό </t>
  </si>
  <si>
    <t>Δαπάνη για αγορά γεωργικής γης</t>
  </si>
  <si>
    <t>Δαπάνη για αγορά ζωικού κεφαλαίου</t>
  </si>
  <si>
    <t xml:space="preserve">Εφόσον υποβάλλω αίτηση ενίσχυσης για ένταξη στο Μέτρο 1.2.1 του Π.Α.Α. ή αυτή προβλέπεται στο Επιχειρηματικό μου Σχέδιο, να επιτύχω τη συμμόρφωση προς ισχύοντα κάθε φορά κοινοτικά πρότυπα, τα αντίστοιχα για το είδος της επένδυσης που πραγματοποιώ. Η επίτευξη θα πραγματοποιηθεί  εντός χρονικής περιόδου η οποία δεν υπερβαίνει τους 36 μήνες από την ημερομηνία εγκατάστασης. </t>
  </si>
  <si>
    <t>Δαπάνη για αγορά μελισσοσμηνών</t>
  </si>
  <si>
    <r>
      <t xml:space="preserve">ΣΗΜΕΙΩΣΗ 1: </t>
    </r>
    <r>
      <rPr>
        <i/>
        <sz val="9"/>
        <rFont val="Tahoma"/>
        <family val="2"/>
      </rPr>
      <t xml:space="preserve">Για την πρόσβαση στα ανωτέρω Μέτρα του ΠΑΑ, θα πρέπει να υποβληθούν αιτήσεις στην πρώτη προκήρυξη που θα γίνει για τα μέτρα αυτά. Στην περίπτωση αυτή, στο παρόν Επιχειρηματικό Σχέδιο θα πρέπει να αναφέρονται αρκούντως λεπτομερή για την τεκμηρίωση της αίτησης στοιχεία για χορήγηση στήριξης στο πλαίσιο του κάθε μέτρου ξεχωριστά.     </t>
    </r>
  </si>
  <si>
    <t>Εκτιμώμενο ποσό ενίσχυσης από το Μέτρο 1.1.2</t>
  </si>
  <si>
    <t>Εκτιμώμενο ποσό ενίσχυσης από άλλα Μέτρα του Π.Α.Α.</t>
  </si>
  <si>
    <r>
      <t>Εισόδημα εκμετάλλευσης (</t>
    </r>
    <r>
      <rPr>
        <b/>
        <sz val="9"/>
        <rFont val="Tahoma"/>
        <family val="2"/>
      </rPr>
      <t>Α</t>
    </r>
    <r>
      <rPr>
        <sz val="9"/>
        <rFont val="Tahoma"/>
        <family val="2"/>
      </rPr>
      <t xml:space="preserve">καθάριστη </t>
    </r>
    <r>
      <rPr>
        <b/>
        <sz val="9"/>
        <rFont val="Tahoma"/>
        <family val="2"/>
      </rPr>
      <t>Π</t>
    </r>
    <r>
      <rPr>
        <sz val="9"/>
        <rFont val="Tahoma"/>
        <family val="2"/>
      </rPr>
      <t xml:space="preserve">ροστιθέμενη </t>
    </r>
    <r>
      <rPr>
        <b/>
        <sz val="9"/>
        <rFont val="Tahoma"/>
        <family val="2"/>
      </rPr>
      <t>Α</t>
    </r>
    <r>
      <rPr>
        <sz val="9"/>
        <rFont val="Tahoma"/>
        <family val="2"/>
      </rPr>
      <t>ξία - Α.Π.Α.) ως ποσοστό % του εισοδήματος αναφοράς.</t>
    </r>
  </si>
  <si>
    <t>Δαπάνη προμήθειας Η/Υ και λογισμικού</t>
  </si>
  <si>
    <t>Κυκλοφοριακό κεφάλαιο</t>
  </si>
  <si>
    <t>Λοιπές χρήσεις (περιγράψτε)</t>
  </si>
  <si>
    <t>Σύνολο δαπανών</t>
  </si>
  <si>
    <t>4.</t>
  </si>
  <si>
    <t>Εκδήλωση πρόθεσης πρόσβασης σε άλλα Μέτρα του προγράμματος Αγροτικής Ανάπτυξης της Ελλάδας (Π.Α.Α.)</t>
  </si>
  <si>
    <t>Μέτρο</t>
  </si>
  <si>
    <t>Προβλεπόμενο ύψος δαπάνης (€)</t>
  </si>
  <si>
    <r>
      <t>Μέτρο 1.1.4:</t>
    </r>
    <r>
      <rPr>
        <sz val="9"/>
        <rFont val="Tahoma"/>
        <family val="2"/>
      </rPr>
      <t xml:space="preserve"> Χρήση υπηρεσιών παροχής γεωργικών συμβουλών στην εκμετάλλευση και παροχή δασοκομικών συμβουλών </t>
    </r>
  </si>
  <si>
    <r>
      <t>Μέτρο 1.2.1:</t>
    </r>
    <r>
      <rPr>
        <sz val="9"/>
        <rFont val="Tahoma"/>
        <family val="2"/>
      </rPr>
      <t xml:space="preserve"> Εκσυγχρονισμός γεωργικών εκμεταλλεύσεων </t>
    </r>
  </si>
  <si>
    <r>
      <t>Μέτρο 1.3.3:</t>
    </r>
    <r>
      <rPr>
        <sz val="9"/>
        <rFont val="Tahoma"/>
        <family val="2"/>
      </rPr>
      <t xml:space="preserve"> Δραστηριότητες ενημέρωσης και προώθησης (εφόσον συμμετέχουν σε συστήματα για την ποιότητα με 70% του επιλέξιμου κόστους)</t>
    </r>
  </si>
  <si>
    <r>
      <t xml:space="preserve">Μέτρο 1.2.1: </t>
    </r>
    <r>
      <rPr>
        <sz val="9"/>
        <rFont val="Tahoma"/>
        <family val="2"/>
      </rPr>
      <t>Εκσυγχρονισμός γεωργικών εκμεταλλεύσεων (Μικρά Σχέδια Βελτίωσης)</t>
    </r>
  </si>
  <si>
    <t>70% του επιλέξιμου κόστους</t>
  </si>
  <si>
    <t>4.1</t>
  </si>
  <si>
    <t>Προβλεπόμενες ενέργειες του υποψηφίου για επίτευξη των στόχων του Επιχειρηματικού Σχεδίου, εφόσον προβλέπεται πρόσβαση στο Μέτρο 1.1.4 ΠΑΑ</t>
  </si>
  <si>
    <t>Σύνολο δαπάνης</t>
  </si>
  <si>
    <t>Ύψος δαπάνης (€)</t>
  </si>
  <si>
    <t>Προβλεπόμενες ενέργειες του υποψηφίου για επίτευξη των στόχων του Επιχειρηματικού Σχεδίου, εφόσον προβλέπεται πρόσβαση στο Μέτρο 1.2.1 ΠΑΑ</t>
  </si>
  <si>
    <t>Προβλεπόμενες ενέργειες του υποψηφίου για επίτευξη των στόχων του Επιχειρηματικού Σχεδίου, εφόσον προβλέπεται πρόσβαση στο Μέτρο 1.3.2 ΠΑΑ</t>
  </si>
  <si>
    <t>Προβλεπόμενες ενέργειες του υποψηφίου για επίτευξη των στόχων του Επιχειρηματικού Σχεδίου, εφόσον προβλέπεται πρόσβαση στο Μέτρο 1.3.3 ΠΑΑ</t>
  </si>
  <si>
    <t>5.</t>
  </si>
  <si>
    <t>Είδος υποχρέωσης</t>
  </si>
  <si>
    <t>Συμμόρφωση (μήνας / έτος)</t>
  </si>
  <si>
    <t>Αίτηση</t>
  </si>
  <si>
    <t>Έγκριση</t>
  </si>
  <si>
    <t>RADeptNameSmGR</t>
  </si>
  <si>
    <t>Αθηνών</t>
  </si>
  <si>
    <t>ΑΘΗΝΩΝ</t>
  </si>
  <si>
    <t>Αιτωλ/νίας</t>
  </si>
  <si>
    <t>Ανατ. Αττικής</t>
  </si>
  <si>
    <t>Αργολίδας</t>
  </si>
  <si>
    <t>Αρκαδίας</t>
  </si>
  <si>
    <t>Αρτας</t>
  </si>
  <si>
    <t>Αχαίας</t>
  </si>
  <si>
    <t>Βοιωτίας</t>
  </si>
  <si>
    <t>Γιαννιτσών</t>
  </si>
  <si>
    <t>Γρεβενών</t>
  </si>
  <si>
    <t>Δράμας</t>
  </si>
  <si>
    <t>Δυτ. Αττικής</t>
  </si>
  <si>
    <t>Δωδεκανήσου</t>
  </si>
  <si>
    <t>Εβρου</t>
  </si>
  <si>
    <t>Ευβοίας</t>
  </si>
  <si>
    <t>Ευρυτανίας</t>
  </si>
  <si>
    <t>Ζακύνθου</t>
  </si>
  <si>
    <t>Ηλείας</t>
  </si>
  <si>
    <t>Ημαθίας</t>
  </si>
  <si>
    <t>Ηρακλείου</t>
  </si>
  <si>
    <t>Θεσπρωτίας</t>
  </si>
  <si>
    <t>Θεσ/νίκης</t>
  </si>
  <si>
    <t>Ιωαννίνων</t>
  </si>
  <si>
    <t>Καβάλας</t>
  </si>
  <si>
    <t>Καρδίτσας</t>
  </si>
  <si>
    <t>Καστοριάς</t>
  </si>
  <si>
    <t>Κερκύρας</t>
  </si>
  <si>
    <t>Κεφαλληνίας</t>
  </si>
  <si>
    <t>Κιλκίς</t>
  </si>
  <si>
    <t>Κοζάνης</t>
  </si>
  <si>
    <t>Κορινθίας</t>
  </si>
  <si>
    <t>Κυκλάδων</t>
  </si>
  <si>
    <t>Λακωνίας</t>
  </si>
  <si>
    <t>Λάρισας</t>
  </si>
  <si>
    <t>Λασιθίου</t>
  </si>
  <si>
    <t>Λέσβου</t>
  </si>
  <si>
    <t>Λευκάδας</t>
  </si>
  <si>
    <t>Μαγνησίας</t>
  </si>
  <si>
    <t>Μεσσηνίας</t>
  </si>
  <si>
    <t>Ξάνθης</t>
  </si>
  <si>
    <t>Ορεστιάδας</t>
  </si>
  <si>
    <t>Πειραιώς</t>
  </si>
  <si>
    <t>Πέλλας</t>
  </si>
  <si>
    <t>Πιερίας</t>
  </si>
  <si>
    <t>Πρέβεζας</t>
  </si>
  <si>
    <t>Ρεθύμνου</t>
  </si>
  <si>
    <t>Ροδόπης</t>
  </si>
  <si>
    <t>Σάμου</t>
  </si>
  <si>
    <t>Σερρών</t>
  </si>
  <si>
    <t>Τρικάλων</t>
  </si>
  <si>
    <t>Τριφυλλίας</t>
  </si>
  <si>
    <t>Φθιώτιδας</t>
  </si>
  <si>
    <t>Φλώρινας</t>
  </si>
  <si>
    <t>Φωκίδας</t>
  </si>
  <si>
    <t>Χαλκιδικής</t>
  </si>
  <si>
    <t>Χανίων</t>
  </si>
  <si>
    <t>ΧΑΝΙΩΝ</t>
  </si>
  <si>
    <t>Χίου</t>
  </si>
  <si>
    <t>ΧΙΟΥ</t>
  </si>
  <si>
    <t>ΑΝΔΡΑΣ</t>
  </si>
  <si>
    <t>ΓΥΝΑΙΚΑ</t>
  </si>
  <si>
    <t>ΚΩΔΙΚΟΣ ΔΟΥ</t>
  </si>
  <si>
    <t>ΔΟΥ</t>
  </si>
  <si>
    <t>1101</t>
  </si>
  <si>
    <t>Α' ΑΘΗΝΩΝ (Α, Β', Γ')</t>
  </si>
  <si>
    <t>3321</t>
  </si>
  <si>
    <t>Α' ΒΟΛΟΥ</t>
  </si>
  <si>
    <t>8111</t>
  </si>
  <si>
    <t>Α' ΗΡΑΚΛΕΙΟΥ</t>
  </si>
  <si>
    <t>4211</t>
  </si>
  <si>
    <t>Α' ΘΕΣΣΑΛΟΝΙΚΗΣ</t>
  </si>
  <si>
    <t>6311</t>
  </si>
  <si>
    <t>Α' ΙΩΑΝΝΙΝΩΝ</t>
  </si>
  <si>
    <t>5321</t>
  </si>
  <si>
    <t>Α' ΚΑΒΑΛΑΣ</t>
  </si>
  <si>
    <t>1130</t>
  </si>
  <si>
    <t>Α' ΚΑΛΛΙΘΕΑΣ</t>
  </si>
  <si>
    <t>4711</t>
  </si>
  <si>
    <t>Α' ΚΑΤΕΡΙΝΗΣ</t>
  </si>
  <si>
    <t>9211</t>
  </si>
  <si>
    <t>Α' ΚΕΡΚΥΡΑΣ</t>
  </si>
  <si>
    <t>3231</t>
  </si>
  <si>
    <t>Α' ΛΑΡΙΣΑΣ</t>
  </si>
  <si>
    <t>5411</t>
  </si>
  <si>
    <t>Α' ΞΑΝΘΗΣ</t>
  </si>
  <si>
    <t>2331</t>
  </si>
  <si>
    <t>Α' ΠΑΤΡΩΝ</t>
  </si>
  <si>
    <t>1201</t>
  </si>
  <si>
    <t>Α' ΠΕΙΡΑΙΑ (Α', Β')</t>
  </si>
  <si>
    <t>1138</t>
  </si>
  <si>
    <t>Α' ΠΕΡΙΣΤΕΡΙΟΥ</t>
  </si>
  <si>
    <t>5621</t>
  </si>
  <si>
    <t>Α' ΣΕΡΡΩΝ</t>
  </si>
  <si>
    <t>8431</t>
  </si>
  <si>
    <t>Α' ΧΑΝΙΩΝ</t>
  </si>
  <si>
    <t>4231</t>
  </si>
  <si>
    <t>ΑΓ. ΑΘΑΝΑΣΙΟΥ</t>
  </si>
  <si>
    <t>3211</t>
  </si>
  <si>
    <t>ΑΓΙΑΣ</t>
  </si>
  <si>
    <t>1151</t>
  </si>
  <si>
    <t>ΑΓΙΑΣ ΠΑΡΑΣΚΕΥΗΣ</t>
  </si>
  <si>
    <t>1129</t>
  </si>
  <si>
    <t>ΑΓΙΟΥ ΔΗΜΗΤΡΙΟΥ</t>
  </si>
  <si>
    <t>7311</t>
  </si>
  <si>
    <t>ΑΓΙΟΥ ΚΗΡΥΚΟΥ ΙΚΑΡΙΑΣ</t>
  </si>
  <si>
    <t>8221</t>
  </si>
  <si>
    <t>ΑΓΙΟΥ ΝΙΚΟΛΑΟΥ</t>
  </si>
  <si>
    <t>1307</t>
  </si>
  <si>
    <t>ΑΓΙΟΥ ΣΤΕΦΑΝΟΥ</t>
  </si>
  <si>
    <t>1136</t>
  </si>
  <si>
    <t>ΑΓΙΩΝ ΑΝΑΡΓΥΡΩΝ</t>
  </si>
  <si>
    <t>1552</t>
  </si>
  <si>
    <t>ΑΓΡΙΝΙΟΥ</t>
  </si>
  <si>
    <t>1137</t>
  </si>
  <si>
    <t>ΑΙΓΑΛΕΩ</t>
  </si>
  <si>
    <t>1301</t>
  </si>
  <si>
    <t>ΑΙΓΙΝΑΣ</t>
  </si>
  <si>
    <t>4714</t>
  </si>
  <si>
    <t>ΑΙΓΙΝΙΟΥ</t>
  </si>
  <si>
    <t>2311</t>
  </si>
  <si>
    <t>ΑΙΓΙΟΥ</t>
  </si>
  <si>
    <t>2312</t>
  </si>
  <si>
    <t>ΑΚΡΑΤΑΣ</t>
  </si>
  <si>
    <t>4111</t>
  </si>
  <si>
    <t>ΑΛΕΞΑΝΔΡΕΙΑΣ</t>
  </si>
  <si>
    <t>5211</t>
  </si>
  <si>
    <t>ΑΛΕΞΑΝΔΡΟΥΠΟΛΗΣ</t>
  </si>
  <si>
    <t>3311</t>
  </si>
  <si>
    <t>ΑΛΜΥΡΟΥ</t>
  </si>
  <si>
    <t>2411</t>
  </si>
  <si>
    <t>ΑΜΑΛΙΑΔΑΣ</t>
  </si>
  <si>
    <t>1135</t>
  </si>
  <si>
    <t>ΑΜΑΡΟΥΣΙΟΥ</t>
  </si>
  <si>
    <t>4233</t>
  </si>
  <si>
    <t>ΑΜΠΕΛΟΚΗΠΩΝ ΘΕΣ/ΝΙΚΗΣ</t>
  </si>
  <si>
    <t>4811</t>
  </si>
  <si>
    <t>ΑΜΥΝΤΑΙΟΥ</t>
  </si>
  <si>
    <t>1821</t>
  </si>
  <si>
    <t>ΑΜΦΙΚΛΕΙΑΣ</t>
  </si>
  <si>
    <t>1511</t>
  </si>
  <si>
    <t>ΑΜΦΙΛΟΧΙΑΣ</t>
  </si>
  <si>
    <t>1912</t>
  </si>
  <si>
    <t>ΑΜΦΙΣΣΑΣ</t>
  </si>
  <si>
    <t>2423</t>
  </si>
  <si>
    <t>ΑΝΔΡΙΤΣΑΙΝΑΣ</t>
  </si>
  <si>
    <t>7111</t>
  </si>
  <si>
    <t>ΑΝΔΡΟΥ</t>
  </si>
  <si>
    <t>9311</t>
  </si>
  <si>
    <t>ΑΡΓΟΣΤΟΛΙΟΥ</t>
  </si>
  <si>
    <t>2111</t>
  </si>
  <si>
    <t>ΑΡΓΟΥΣ</t>
  </si>
  <si>
    <t>4313</t>
  </si>
  <si>
    <t>ΑΡΓΟΥΣ ΟΡΕΣΤΙΚΟΥ</t>
  </si>
  <si>
    <t>1177</t>
  </si>
  <si>
    <t>ΑΡΓΥΡΟΥΠΟΛΗΣ</t>
  </si>
  <si>
    <t>2641</t>
  </si>
  <si>
    <t>ΑΡΕΟΠΟΛΗΣ</t>
  </si>
  <si>
    <t>4611</t>
  </si>
  <si>
    <t>ΑΡΙΔΑΙΑΣ</t>
  </si>
  <si>
    <t>8131</t>
  </si>
  <si>
    <t>ΑΡΚΑΛΟΧΩΡΙΟΥ</t>
  </si>
  <si>
    <t>4911</t>
  </si>
  <si>
    <t>ΑΡΝΑΙΑΣ</t>
  </si>
  <si>
    <t>6111</t>
  </si>
  <si>
    <t>1521</t>
  </si>
  <si>
    <t>ΑΣΤΑΚΟΥ</t>
  </si>
  <si>
    <t>1822</t>
  </si>
  <si>
    <t>ΑΤΑΛΑΝΤΗΣ</t>
  </si>
  <si>
    <t>1302</t>
  </si>
  <si>
    <t>ΑΧΑΡΝΩΝ</t>
  </si>
  <si>
    <t>3322</t>
  </si>
  <si>
    <t>Β' ΒΟΛΟΥ</t>
  </si>
  <si>
    <t>8113</t>
  </si>
  <si>
    <t>Β' ΗΡΑΚΛΕΙΟΥ</t>
  </si>
  <si>
    <t>4212</t>
  </si>
  <si>
    <t>Β' ΘΕΣΣΑΛΟΝΙΚΗΣ (Β', Γ')</t>
  </si>
  <si>
    <t>6312</t>
  </si>
  <si>
    <t>Β' ΙΩΑΝΝΙΝΩΝ</t>
  </si>
  <si>
    <t>5322</t>
  </si>
  <si>
    <t>Β' ΚΑΒΑΛΑΣ</t>
  </si>
  <si>
    <t>1174</t>
  </si>
  <si>
    <t>Β' ΚΑΛΛΙΘΕΑΣ</t>
  </si>
  <si>
    <t>4712</t>
  </si>
  <si>
    <t>Β' ΚΑΤΕΡΙΝΗΣ</t>
  </si>
  <si>
    <t>9212</t>
  </si>
  <si>
    <t>Β' ΚΕΡΚΥΡΑΣ</t>
  </si>
  <si>
    <t>3232</t>
  </si>
  <si>
    <t>Β' ΛΑΡΙΣΑΣ</t>
  </si>
  <si>
    <t>5412</t>
  </si>
  <si>
    <t>Β' ΞΑΝΘΗΣ</t>
  </si>
  <si>
    <t>2332</t>
  </si>
  <si>
    <t>Β' ΠΑΤΡΩΝ</t>
  </si>
  <si>
    <t>1157</t>
  </si>
  <si>
    <t>Β' ΠΕΡΙΣΤΕΡΙΟΥ</t>
  </si>
  <si>
    <t>5622</t>
  </si>
  <si>
    <t>Β' ΣΕΡΡΩΝ</t>
  </si>
  <si>
    <t>8432</t>
  </si>
  <si>
    <t>Β' ΧΑΝΙΩΝ</t>
  </si>
  <si>
    <t>2414</t>
  </si>
  <si>
    <t>ΒΑΡΔΑΣ</t>
  </si>
  <si>
    <t>4112</t>
  </si>
  <si>
    <t>ΒΕΡΟΙΑΣ</t>
  </si>
  <si>
    <t>1522</t>
  </si>
  <si>
    <t>ΒΟΝΙΤΣΑΣ</t>
  </si>
  <si>
    <t>1152</t>
  </si>
  <si>
    <t>ΒΥΡΩΝΑ</t>
  </si>
  <si>
    <t>3233</t>
  </si>
  <si>
    <t>Γ' ΛΑΡΙΣΑΣ</t>
  </si>
  <si>
    <t>2334</t>
  </si>
  <si>
    <t>Γ' ΠΑΤΡΩΝ</t>
  </si>
  <si>
    <t>1203</t>
  </si>
  <si>
    <t>Γ' ΠΕΙΡΑΙΑ</t>
  </si>
  <si>
    <t>1179</t>
  </si>
  <si>
    <t>ΓΑΛΑΤΣΙΟΥ</t>
  </si>
  <si>
    <t>2741</t>
  </si>
  <si>
    <t>ΓΑΡΓΑΛΙΑΝΩΝ</t>
  </si>
  <si>
    <t>2413</t>
  </si>
  <si>
    <t>ΓΑΣΤΟΥΝΗΣ</t>
  </si>
  <si>
    <t>4242</t>
  </si>
  <si>
    <t>ΓΕΝΙΚΩΝ ΕΣΟΔΩΝ ΘΕΣ/ΝΙΚΗΣ</t>
  </si>
  <si>
    <t>1240</t>
  </si>
  <si>
    <t>ΓΕΝΙΚΩΝ ΕΣΟΔΩΝ ΠΕΙΡΑΙΑ</t>
  </si>
  <si>
    <t>4621</t>
  </si>
  <si>
    <t>1139</t>
  </si>
  <si>
    <t>ΓΛΥΦΑΔΑΣ</t>
  </si>
  <si>
    <t>4421</t>
  </si>
  <si>
    <t>ΓΟΥΜΕΝΙΣΣΑΣ</t>
  </si>
  <si>
    <t>4521</t>
  </si>
  <si>
    <t>2611</t>
  </si>
  <si>
    <t>ΓΥΘΕΙΟΥ</t>
  </si>
  <si>
    <t>1104</t>
  </si>
  <si>
    <t>Δ' ΑΘΗΝΩΝ (Δ', Η')</t>
  </si>
  <si>
    <t>4213</t>
  </si>
  <si>
    <t>Δ' ΘΕΣΣΑΛΟΝΙΚΗΣ</t>
  </si>
  <si>
    <t>1204</t>
  </si>
  <si>
    <t>Δ' ΠΕΙΡΑΙΑ</t>
  </si>
  <si>
    <t>1144</t>
  </si>
  <si>
    <t>ΔΑΦΝΗΣ</t>
  </si>
  <si>
    <t>2511</t>
  </si>
  <si>
    <t>ΔΕΡΒΕΝΙΟΥ</t>
  </si>
  <si>
    <t>3222</t>
  </si>
  <si>
    <t>ΔΕΣΚΑΤΗΣ</t>
  </si>
  <si>
    <t>2211</t>
  </si>
  <si>
    <t>ΔΗΜΗΤΣΑΝΑΣ</t>
  </si>
  <si>
    <t>5221</t>
  </si>
  <si>
    <t>ΔΙΔΥΜΟΤΕΙΧΟΥ</t>
  </si>
  <si>
    <t>1811</t>
  </si>
  <si>
    <t>ΔΟΜΟΚΟΥ</t>
  </si>
  <si>
    <t>5111</t>
  </si>
  <si>
    <t>1105</t>
  </si>
  <si>
    <t>Ε' ΑΘΗΝΩΝ (Ε', Θ')</t>
  </si>
  <si>
    <t>4214</t>
  </si>
  <si>
    <t>Ε' ΘΕΣΣΑΛΟΝΙΚΗΣ</t>
  </si>
  <si>
    <t>1205</t>
  </si>
  <si>
    <t>Ε' ΠΕΙΡΑΙΑ</t>
  </si>
  <si>
    <t>4631</t>
  </si>
  <si>
    <t>ΕΔΕΣΣΑΣ</t>
  </si>
  <si>
    <t>3221</t>
  </si>
  <si>
    <t>ΕΛΑΣΣΟΝΑΣ</t>
  </si>
  <si>
    <t>5341</t>
  </si>
  <si>
    <t>ΕΛΕΥΘΕΡΟΥΠΟΛΗΣ</t>
  </si>
  <si>
    <t>1303</t>
  </si>
  <si>
    <t>ΕΛΕΥΣΙΝΑΣ</t>
  </si>
  <si>
    <t>0004</t>
  </si>
  <si>
    <t>ΕΝΣΗΜΩΝ &amp; ΔΙΚΑΣΤΙΚΩΝ ΕΙΣΠΡΑΞΕΩΝ</t>
  </si>
  <si>
    <t>1241</t>
  </si>
  <si>
    <t>ΕΝΣΗΜΩΝ &amp; ΔΙΚΑΣΤΙΚΩΝ ΕΙΣΠΡΑΞΕΩΝ ΠΕΙΡΑΙΑ</t>
  </si>
  <si>
    <t>1171</t>
  </si>
  <si>
    <t>ΕΝΣΗΜΩΝ ΚΑΙ ΔΙΚΑΣΤΙΚΩΝ ΕΙΣΠΡΑΞΕΩΝ ΑΘΗΝΩΝ</t>
  </si>
  <si>
    <t>4217</t>
  </si>
  <si>
    <t>Ζ' ΘΕΣΣΑΛΟΝΙΚΗΣ</t>
  </si>
  <si>
    <t>4221</t>
  </si>
  <si>
    <t>ΖΑΓΚΛΙΒΕΡΙΟΥ</t>
  </si>
  <si>
    <t>9111</t>
  </si>
  <si>
    <t>2424</t>
  </si>
  <si>
    <t>ΖΑΧΑΡΩΣ</t>
  </si>
  <si>
    <t>1172</t>
  </si>
  <si>
    <t>ΖΩΓΡΑΦΟΥ</t>
  </si>
  <si>
    <t>4228</t>
  </si>
  <si>
    <t>Η' ΘΕΣΣΑΛΟΝΙΚΗΣ</t>
  </si>
  <si>
    <t>6211</t>
  </si>
  <si>
    <t>ΗΓΟΥΜΕΝΙΤΣΑΣ</t>
  </si>
  <si>
    <t>1173</t>
  </si>
  <si>
    <t>ΗΛΙΟΥΠΟΛΗΣ</t>
  </si>
  <si>
    <t>5632</t>
  </si>
  <si>
    <t>ΗΡΑΚΛΕΙΑΣ</t>
  </si>
  <si>
    <t>4229</t>
  </si>
  <si>
    <t>Θ' ΘΕΣΣΑΛΟΝΙΚΗΣ</t>
  </si>
  <si>
    <t>5311</t>
  </si>
  <si>
    <t>ΘΑΣΟΥ</t>
  </si>
  <si>
    <t>1551</t>
  </si>
  <si>
    <t>ΘΕΡΜΟΥ</t>
  </si>
  <si>
    <t>1411</t>
  </si>
  <si>
    <t>ΘΗΒΑΣ</t>
  </si>
  <si>
    <t>7121</t>
  </si>
  <si>
    <t>ΘΗΡΑΣ</t>
  </si>
  <si>
    <t>1110</t>
  </si>
  <si>
    <t>Ι' ΑΘΗΝΩΝ</t>
  </si>
  <si>
    <t>4227</t>
  </si>
  <si>
    <t>Ι' ΘΕΣΣΑΛΟΝΙΚΗΣ</t>
  </si>
  <si>
    <t>1111</t>
  </si>
  <si>
    <t>ΙΑ' ΑΘΗΝΩΝ</t>
  </si>
  <si>
    <t>1112</t>
  </si>
  <si>
    <t>ΙΒ' ΑΘΗΝΩΝ</t>
  </si>
  <si>
    <t>1113</t>
  </si>
  <si>
    <t>ΙΓ' ΑΘΗΝΩΝ</t>
  </si>
  <si>
    <t>1114</t>
  </si>
  <si>
    <t>ΙΔ' ΑΘΗΝΩΝ</t>
  </si>
  <si>
    <t>1115</t>
  </si>
  <si>
    <t>ΙΕ' ΑΘΗΝΩΝ</t>
  </si>
  <si>
    <t>8211</t>
  </si>
  <si>
    <t>ΙΕΡΑΠΕΤΡΑΣ</t>
  </si>
  <si>
    <t>1117</t>
  </si>
  <si>
    <t>ΙΖ' ΑΘΗΝΩΝ</t>
  </si>
  <si>
    <t>1124</t>
  </si>
  <si>
    <t>ΙΗ' ΑΘΗΝΩΝ</t>
  </si>
  <si>
    <t>1126</t>
  </si>
  <si>
    <t>ΙΘ' ΑΘΗΝΩΝ</t>
  </si>
  <si>
    <t>9411</t>
  </si>
  <si>
    <t>ΙΘΑΚΗΣ</t>
  </si>
  <si>
    <t>1154</t>
  </si>
  <si>
    <t>ΙΛΙΟΥ</t>
  </si>
  <si>
    <t>1116</t>
  </si>
  <si>
    <t>ΙΣΤ' ΑΘΗΝΩΝ</t>
  </si>
  <si>
    <t>1711</t>
  </si>
  <si>
    <t>ΙΣΤΙΑΙΑΣ</t>
  </si>
  <si>
    <t>4234</t>
  </si>
  <si>
    <t>ΙΩΝΙΑΣ ΘΕΣ/ΝΙΚΗΣ</t>
  </si>
  <si>
    <t>1140</t>
  </si>
  <si>
    <t>Κ' ΑΘΗΝΩΝ</t>
  </si>
  <si>
    <t>1141</t>
  </si>
  <si>
    <t>ΚΑ' ΑΘΗΝΩΝ</t>
  </si>
  <si>
    <t>2321</t>
  </si>
  <si>
    <t>ΚΑΛΑΒΡΥΤΩΝ</t>
  </si>
  <si>
    <t>4232</t>
  </si>
  <si>
    <t>ΚΑΛΑΜΑΡΙΑΣ</t>
  </si>
  <si>
    <t>2711</t>
  </si>
  <si>
    <t>ΚΑΛΑΜΑΤΑΣ</t>
  </si>
  <si>
    <t>3411</t>
  </si>
  <si>
    <t>ΚΑΛΑΜΠΑΚΑΣ</t>
  </si>
  <si>
    <t>7221</t>
  </si>
  <si>
    <t>ΚΑΛΛΟΝΗΣ</t>
  </si>
  <si>
    <t>7511</t>
  </si>
  <si>
    <t>ΚΑΛΥΜΝΟΥ</t>
  </si>
  <si>
    <t>3111</t>
  </si>
  <si>
    <t>7321</t>
  </si>
  <si>
    <t>ΚΑΡΛΟΒΑΣΙΟΥ</t>
  </si>
  <si>
    <t>7521</t>
  </si>
  <si>
    <t>ΚΑΡΠΑΘΟΥ</t>
  </si>
  <si>
    <t>1611</t>
  </si>
  <si>
    <t>ΚΑΡΠΕΝΗΣΙΟΥ</t>
  </si>
  <si>
    <t>1721</t>
  </si>
  <si>
    <t>ΚΑΡΥΣΤΟΥ</t>
  </si>
  <si>
    <t>4921</t>
  </si>
  <si>
    <t>ΚΑΣΣΑΝΔΡΑΣ</t>
  </si>
  <si>
    <t>8421</t>
  </si>
  <si>
    <t>ΚΑΣΤΕΛΙΟΥ ΚΙΣΣΑΜΟΥ</t>
  </si>
  <si>
    <t>8121</t>
  </si>
  <si>
    <t>ΚΑΣΤΕΛΙΟΥ ΠΕΔΙΑΔΟΣ</t>
  </si>
  <si>
    <t>4311</t>
  </si>
  <si>
    <t>1125</t>
  </si>
  <si>
    <t>ΚΑΤΟΙΚΩΝ ΕΞΩΤΕΡΙΚΟΥ</t>
  </si>
  <si>
    <t>2333</t>
  </si>
  <si>
    <t>ΚΑΤΩ ΑΧΑΪΑΣ</t>
  </si>
  <si>
    <t>1142</t>
  </si>
  <si>
    <t>ΚΒ' ΑΘΗΝΩΝ</t>
  </si>
  <si>
    <t>1143</t>
  </si>
  <si>
    <t>ΚΓ' ΑΘΗΝΩΝ</t>
  </si>
  <si>
    <t>7131</t>
  </si>
  <si>
    <t>ΚΕΑΣ</t>
  </si>
  <si>
    <t>1153</t>
  </si>
  <si>
    <t>ΚΗΦΙΣΙΑΣ</t>
  </si>
  <si>
    <t>2512</t>
  </si>
  <si>
    <t>ΚΙΑΤΟΥ</t>
  </si>
  <si>
    <t>4411</t>
  </si>
  <si>
    <t>2322</t>
  </si>
  <si>
    <t>ΚΛΕΙΤΟΡΙΑΣ</t>
  </si>
  <si>
    <t>4541</t>
  </si>
  <si>
    <t>5511</t>
  </si>
  <si>
    <t>ΚΟΜΟΤΗΝΗΣ</t>
  </si>
  <si>
    <t>6321</t>
  </si>
  <si>
    <t>ΚΟΝΙΤΣΑΣ</t>
  </si>
  <si>
    <t>2513</t>
  </si>
  <si>
    <t>ΚΟΡΙΝΘΟΥ</t>
  </si>
  <si>
    <t>1210</t>
  </si>
  <si>
    <t>ΚΟΡΥΔΑΛΛΟΥ</t>
  </si>
  <si>
    <t>1304</t>
  </si>
  <si>
    <t>ΚΟΡΩΠΙΟΥ</t>
  </si>
  <si>
    <t>2122</t>
  </si>
  <si>
    <t>ΚΡΑΝΙΔΙΟΥ</t>
  </si>
  <si>
    <t>2421</t>
  </si>
  <si>
    <t>ΚΡΕΣΤΕΝΩΝ</t>
  </si>
  <si>
    <t>2631</t>
  </si>
  <si>
    <t>ΚΡΟΚΕΩΝ</t>
  </si>
  <si>
    <t>1305</t>
  </si>
  <si>
    <t>ΚΥΘΗΡΩΝ</t>
  </si>
  <si>
    <t>1722</t>
  </si>
  <si>
    <t>ΚΥΜΗΣ</t>
  </si>
  <si>
    <t>2742</t>
  </si>
  <si>
    <t>ΚΥΠΑΡΙΣΣΙΑΣ</t>
  </si>
  <si>
    <t>7531</t>
  </si>
  <si>
    <t>ΚΩ</t>
  </si>
  <si>
    <t>4222</t>
  </si>
  <si>
    <t>ΛΑΓΚΑΔΑ</t>
  </si>
  <si>
    <t>1832</t>
  </si>
  <si>
    <t>ΛΑΜΙΑΣ</t>
  </si>
  <si>
    <t>1306</t>
  </si>
  <si>
    <t>ΛΑΥΡΙΟΥ</t>
  </si>
  <si>
    <t>7512</t>
  </si>
  <si>
    <t>ΛΕΡΟΥ</t>
  </si>
  <si>
    <t>9421</t>
  </si>
  <si>
    <t>2422</t>
  </si>
  <si>
    <t>ΛΕΧΑΙΝΩΝ</t>
  </si>
  <si>
    <t>2213</t>
  </si>
  <si>
    <t>ΛΕΩΝΙΔΙΟΥ</t>
  </si>
  <si>
    <t>7211</t>
  </si>
  <si>
    <t>ΛΗΜΝΟΥ</t>
  </si>
  <si>
    <t>9321</t>
  </si>
  <si>
    <t>ΛΗΞΟΥΡΙΟΥ</t>
  </si>
  <si>
    <t>1421</t>
  </si>
  <si>
    <t>ΛΙΒΑΔΕΙΑΣ</t>
  </si>
  <si>
    <t>1911</t>
  </si>
  <si>
    <t>ΛΙΔΟΡΙΚΙΟΥ</t>
  </si>
  <si>
    <t>8115</t>
  </si>
  <si>
    <t>ΛΙΜΕΝΟΣ ΧΕΡΣΟΝΗΣΟΥ ΚΡΗΤΗΣ</t>
  </si>
  <si>
    <t>1731</t>
  </si>
  <si>
    <t>ΛΙΜΝΗΣ</t>
  </si>
  <si>
    <t>4715</t>
  </si>
  <si>
    <t>ΛΙΤΟΧΩΡΙΟΥ</t>
  </si>
  <si>
    <t>1831</t>
  </si>
  <si>
    <t>ΜΑΚΡΑΚΩΜΗΣ</t>
  </si>
  <si>
    <t>2241</t>
  </si>
  <si>
    <t>ΜΕΓΑΛΟΠΟΛΗΣ</t>
  </si>
  <si>
    <t>1308</t>
  </si>
  <si>
    <t>ΜΕΓΑΡΩΝ</t>
  </si>
  <si>
    <t>2721</t>
  </si>
  <si>
    <t>ΜΕΛΙΓΑΛΑ</t>
  </si>
  <si>
    <t>1531</t>
  </si>
  <si>
    <t>ΜΕΣΟΛΟΓΓΙΟΥ</t>
  </si>
  <si>
    <t>2722</t>
  </si>
  <si>
    <t>ΜΕΣΣΗΝΗΣ</t>
  </si>
  <si>
    <t>6315</t>
  </si>
  <si>
    <t>ΜΕΤΣΟΒΟΥ</t>
  </si>
  <si>
    <t>7222</t>
  </si>
  <si>
    <t>ΜΗΘΥΜΝΑΣ</t>
  </si>
  <si>
    <t>7141</t>
  </si>
  <si>
    <t>ΜΗΛΟΥ</t>
  </si>
  <si>
    <t>8112</t>
  </si>
  <si>
    <t>ΜΟΙΡΩΝ</t>
  </si>
  <si>
    <t>2621</t>
  </si>
  <si>
    <t>ΜΟΛΑΩΝ</t>
  </si>
  <si>
    <t>1211</t>
  </si>
  <si>
    <t>ΜΟΣΧΑΤΟΥ</t>
  </si>
  <si>
    <t>3112</t>
  </si>
  <si>
    <t>ΜΟΥΖΑΚΙΟΥ</t>
  </si>
  <si>
    <t>7172</t>
  </si>
  <si>
    <t>ΜΥΚΟΝΟΥ</t>
  </si>
  <si>
    <t>7231</t>
  </si>
  <si>
    <t>ΜΥΤΙΛΗΝΗΣ</t>
  </si>
  <si>
    <t>5641</t>
  </si>
  <si>
    <t>Ν. ΖΙΧΝΗΣ</t>
  </si>
  <si>
    <t>1145</t>
  </si>
  <si>
    <t>Ν. ΗΡΑΚΛΕΙΟΥ</t>
  </si>
  <si>
    <t>1131</t>
  </si>
  <si>
    <t>Ν. ΙΩΝΙΑΣ</t>
  </si>
  <si>
    <t>3323</t>
  </si>
  <si>
    <t>Ν. ΙΩΝΙΑΣ ΜΑΓΝΗΣΙΑΣ</t>
  </si>
  <si>
    <t>1132</t>
  </si>
  <si>
    <t>Ν. ΣΜΥΡΝΗΣ</t>
  </si>
  <si>
    <t>1155</t>
  </si>
  <si>
    <t>Ν. ΦΙΛΑΔΕΛΦΕΙΑΣ</t>
  </si>
  <si>
    <t>7151</t>
  </si>
  <si>
    <t>ΝΑΞΟΥ</t>
  </si>
  <si>
    <t>4121</t>
  </si>
  <si>
    <t>ΝΑΟΥΣΑΣ</t>
  </si>
  <si>
    <t>1540</t>
  </si>
  <si>
    <t>ΝΑΥΠΑΚΤΟΥ</t>
  </si>
  <si>
    <t>2131</t>
  </si>
  <si>
    <t>ΝΑΥΠΛΙΟΥ</t>
  </si>
  <si>
    <t>8231</t>
  </si>
  <si>
    <t>ΝΕΑΠΟΛΗΣ (ΚΡΗΤΗΣ)</t>
  </si>
  <si>
    <t>4511</t>
  </si>
  <si>
    <t>ΝΕΑΠΟΛΗΣ ΒΟΙΟΥ (ΚΟΖΑΝΗΣ)</t>
  </si>
  <si>
    <t>2622</t>
  </si>
  <si>
    <t>ΝΕΑΠΟΛΗΣ ΒΟΙΩΝ (ΛΑΚΩΝΙΑΣ)</t>
  </si>
  <si>
    <t>4225</t>
  </si>
  <si>
    <t>ΝΕΑΠΟΛΗΣ ΘΕΣ/ΝΙΚΗΣ</t>
  </si>
  <si>
    <t>2514</t>
  </si>
  <si>
    <t>ΝΕΜΕΑΣ</t>
  </si>
  <si>
    <t>4312</t>
  </si>
  <si>
    <t>ΝΕΣΤΟΡΙΟΥ</t>
  </si>
  <si>
    <t>5112</t>
  </si>
  <si>
    <t>ΝΕΥΡΟΚΟΠΙΟΥ</t>
  </si>
  <si>
    <t>4923</t>
  </si>
  <si>
    <t>ΝΕΩΝ ΜΟΥΔΑΝΙΩΝ</t>
  </si>
  <si>
    <t>5611</t>
  </si>
  <si>
    <t>ΝΙΓΡΙΤΑΣ</t>
  </si>
  <si>
    <t>1220</t>
  </si>
  <si>
    <t>ΝΙΚΑΙΑΣ</t>
  </si>
  <si>
    <t>2515</t>
  </si>
  <si>
    <t>ΞΥΛΟΚΑΣΤΡΟΥ</t>
  </si>
  <si>
    <t>5231</t>
  </si>
  <si>
    <t>1133</t>
  </si>
  <si>
    <t>ΠΑΛ. ΦΑΛΗΡΟΥ</t>
  </si>
  <si>
    <t>1312</t>
  </si>
  <si>
    <t>ΠΑΛΛΗΝΗΣ</t>
  </si>
  <si>
    <t>9221</t>
  </si>
  <si>
    <t>ΠΑΞΩΝ</t>
  </si>
  <si>
    <t>2221</t>
  </si>
  <si>
    <t>ΠΑΡΑΛΙΟΥ ΑΣΤΡΟΥΣ</t>
  </si>
  <si>
    <t>6231</t>
  </si>
  <si>
    <t>ΠΑΡΑΜΥΘΙΑΣ</t>
  </si>
  <si>
    <t>6221</t>
  </si>
  <si>
    <t>ΠΑΡΓΑΣ</t>
  </si>
  <si>
    <t>7161</t>
  </si>
  <si>
    <t>ΠΑΡΟΥ</t>
  </si>
  <si>
    <t>1178</t>
  </si>
  <si>
    <t>ΠΕΤΡΟΥΠΟΛΗΣ</t>
  </si>
  <si>
    <t>0001</t>
  </si>
  <si>
    <t>ΠΛΗΡΩΜΩΝ ΑΘΗΝΩΝ</t>
  </si>
  <si>
    <t>0003</t>
  </si>
  <si>
    <t>ΠΛΗΡΩΜΩΝ ΘΕΣ/ΝΙΚΗΣ</t>
  </si>
  <si>
    <t>0002</t>
  </si>
  <si>
    <t>ΠΛΗΡΩΜΩΝ ΠΕΙΡΑΙΑ</t>
  </si>
  <si>
    <t>1207</t>
  </si>
  <si>
    <t>ΠΛΟΙΩΝ ΠΕΙΡΑΙΑ</t>
  </si>
  <si>
    <t>7241</t>
  </si>
  <si>
    <t>ΠΛΩΜΑΡΙΟΥ</t>
  </si>
  <si>
    <t>4922</t>
  </si>
  <si>
    <t>ΠΟΛΥΓΥΡΟΥ</t>
  </si>
  <si>
    <t>1310</t>
  </si>
  <si>
    <t>ΠΟΡΟΥ</t>
  </si>
  <si>
    <t>6411</t>
  </si>
  <si>
    <t>4531</t>
  </si>
  <si>
    <t>ΠΤΟΛΕΜΑΙΔΑΣ</t>
  </si>
  <si>
    <t>2731</t>
  </si>
  <si>
    <t>ΠΥΛΟΥ</t>
  </si>
  <si>
    <t>2412</t>
  </si>
  <si>
    <t>ΠΥΡΓΟΥ</t>
  </si>
  <si>
    <t>8341</t>
  </si>
  <si>
    <t>7542</t>
  </si>
  <si>
    <t>ΡΟΔΟΥ</t>
  </si>
  <si>
    <t>1309</t>
  </si>
  <si>
    <t>ΣΑΛΑΜΙΝΑΣ</t>
  </si>
  <si>
    <t>7322</t>
  </si>
  <si>
    <t>5521</t>
  </si>
  <si>
    <t>ΣΑΠΠΩΝ</t>
  </si>
  <si>
    <t>4542</t>
  </si>
  <si>
    <t>ΣΕΡΒΙΩΝ</t>
  </si>
  <si>
    <t>8241</t>
  </si>
  <si>
    <t>ΣΗΤΕΙΑΣ</t>
  </si>
  <si>
    <t>4543</t>
  </si>
  <si>
    <t>ΣΙΑΤΙΣΤΑΣ</t>
  </si>
  <si>
    <t>5631</t>
  </si>
  <si>
    <t>ΣΙΔΗΡΟΚΑΣΤΡΟΥ</t>
  </si>
  <si>
    <t>2630</t>
  </si>
  <si>
    <t>ΣΚΑΛΑΣ ΛΑΚΩΝΙΑΣ</t>
  </si>
  <si>
    <t>3332</t>
  </si>
  <si>
    <t>ΣΚΙΑΘΟΥ</t>
  </si>
  <si>
    <t>3331</t>
  </si>
  <si>
    <t>ΣΚΟΠΕΛΟΥ</t>
  </si>
  <si>
    <t>4641</t>
  </si>
  <si>
    <t>ΣΚΥΔΡΑΣ</t>
  </si>
  <si>
    <t>5241</t>
  </si>
  <si>
    <t>ΣΟΥΦΛΙΟΥ</t>
  </si>
  <si>
    <t>3113</t>
  </si>
  <si>
    <t>ΣΟΦΑΔΩΝ</t>
  </si>
  <si>
    <t>4223</t>
  </si>
  <si>
    <t>ΣΟΧΟΥ</t>
  </si>
  <si>
    <t>2632</t>
  </si>
  <si>
    <t>ΣΠΑΡΤΗΣ</t>
  </si>
  <si>
    <t>2121</t>
  </si>
  <si>
    <t>ΣΠΕΤΣΩΝ</t>
  </si>
  <si>
    <t>1106</t>
  </si>
  <si>
    <t>ΣΤ' ΑΘΗΝΩΝ (ΣΤ', Ζ')</t>
  </si>
  <si>
    <t>4216</t>
  </si>
  <si>
    <t>ΣΤ' ΘΕΣΣΑΛΟΝΙΚΗΣ</t>
  </si>
  <si>
    <t>1209</t>
  </si>
  <si>
    <t>ΣΤ' ΠΕΙΡΑΙΑ</t>
  </si>
  <si>
    <t>1833</t>
  </si>
  <si>
    <t>ΣΤΥΛΙΔΑΣ</t>
  </si>
  <si>
    <t>7171</t>
  </si>
  <si>
    <t>ΣΥΡΟΥ</t>
  </si>
  <si>
    <t>7181</t>
  </si>
  <si>
    <t>ΤΗΝΟΥ</t>
  </si>
  <si>
    <t>4226</t>
  </si>
  <si>
    <t>ΤΟΥΜΠΑΣ ΘΕΣ/ΝΙΚΗΣ</t>
  </si>
  <si>
    <t>3412</t>
  </si>
  <si>
    <t>2231</t>
  </si>
  <si>
    <t>ΤΡΙΠΟΛΗΣ</t>
  </si>
  <si>
    <t>2214</t>
  </si>
  <si>
    <t>ΤΡΟΠΑΙΩΝ</t>
  </si>
  <si>
    <t>8114</t>
  </si>
  <si>
    <t>ΤΥΜΠΑΚΙΟΥ</t>
  </si>
  <si>
    <t>3241</t>
  </si>
  <si>
    <t>ΤΥΡΝΑΒΟΥ</t>
  </si>
  <si>
    <t>1311</t>
  </si>
  <si>
    <t>ΥΔΡΑΣ</t>
  </si>
  <si>
    <t>1118</t>
  </si>
  <si>
    <t>ΦΑΒΕ ΑΘΗΝΩΝ</t>
  </si>
  <si>
    <t>4224</t>
  </si>
  <si>
    <t>ΦΑΕ ΘΕΣ/ΝΙΚΗΣ</t>
  </si>
  <si>
    <t>1206</t>
  </si>
  <si>
    <t>ΦΑΕ ΠΕΙΡΑΙΑ</t>
  </si>
  <si>
    <t>1159</t>
  </si>
  <si>
    <t>ΦΑΕΕ ΑΘΗΝΩΝ</t>
  </si>
  <si>
    <t>3414</t>
  </si>
  <si>
    <t>ΦΑΡΚΑΔΟΝΟΣ</t>
  </si>
  <si>
    <t>3251</t>
  </si>
  <si>
    <t>ΦΑΡΣΑΛΩΝ</t>
  </si>
  <si>
    <t>2743</t>
  </si>
  <si>
    <t>ΦΙΛΙΑΤΡΩΝ</t>
  </si>
  <si>
    <t>6241</t>
  </si>
  <si>
    <t>ΦΙΛΙΑΤΩΝ</t>
  </si>
  <si>
    <t>6113</t>
  </si>
  <si>
    <t>ΦΙΛΙΠΠΙΑΔΑΣ</t>
  </si>
  <si>
    <t>4812</t>
  </si>
  <si>
    <t>1156</t>
  </si>
  <si>
    <t>ΧΑΪΔΑΡΙΟΥ</t>
  </si>
  <si>
    <t>1134</t>
  </si>
  <si>
    <t>ΧΑΛΑΝΔΡΙΟΥ</t>
  </si>
  <si>
    <t>1732</t>
  </si>
  <si>
    <t>ΧΑΛΚΙΔΑΣ</t>
  </si>
  <si>
    <t>7411</t>
  </si>
  <si>
    <t>1176</t>
  </si>
  <si>
    <t>ΧΟΛΑΡΓΟΥ</t>
  </si>
  <si>
    <t>5331</t>
  </si>
  <si>
    <t>ΧΡΥΣΟΥΠΟΛΗΣ</t>
  </si>
  <si>
    <t>1175</t>
  </si>
  <si>
    <t>ΨΥΧΙΚΟΥ</t>
  </si>
  <si>
    <t>MinistryPrefecture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</si>
  <si>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</si>
  <si>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</si>
  <si>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</si>
  <si>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</si>
  <si>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</si>
  <si>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</si>
  <si>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</si>
  <si>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</si>
  <si>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</si>
  <si>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</si>
  <si>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</si>
  <si>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</si>
  <si>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</si>
  <si>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</si>
  <si>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</si>
  <si>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</si>
  <si>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</si>
  <si>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</si>
  <si>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</si>
  <si>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</si>
  <si>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</si>
  <si>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</si>
  <si>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</si>
  <si>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</si>
  <si>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</si>
  <si>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</si>
  <si>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</si>
  <si>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</si>
  <si>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</si>
  <si>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</si>
  <si>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</si>
  <si>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</si>
  <si>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</si>
  <si>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</si>
  <si>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</si>
  <si>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</si>
  <si>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</si>
  <si>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</si>
  <si>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</si>
  <si>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</si>
  <si>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</si>
  <si>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</si>
  <si>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</si>
  <si>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</si>
  <si>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</si>
  <si>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</si>
  <si>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</si>
  <si>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</si>
  <si>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</si>
  <si>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</si>
  <si>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</si>
  <si>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</si>
  <si>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</si>
  <si>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</si>
  <si>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CTCode</t>
  </si>
  <si>
    <t>CTCodeDescription</t>
  </si>
  <si>
    <t>Μεγάλες Καλλιέργειες</t>
  </si>
  <si>
    <t>Καλλιέργειες κηπευτικών και ανθέων</t>
  </si>
  <si>
    <t>Μόνιμες Φυτείες</t>
  </si>
  <si>
    <t>Εκτροφή χορτοφάγων ζώων</t>
  </si>
  <si>
    <t>Εκτροφή καρποφάγων ζώων</t>
  </si>
  <si>
    <t>Πολυκαλλιέργειες</t>
  </si>
  <si>
    <t>Συνδυασμός εκτροφών</t>
  </si>
  <si>
    <t>Μικτής φυτικής-ζωϊκής κατεύθυνσης</t>
  </si>
  <si>
    <t>Αταξινόμητες εκμεταλλεύσεις</t>
  </si>
  <si>
    <t>Καλλιέργεια σιτηρών, ελαιούχων και πρωτεϊνούχων φυτών</t>
  </si>
  <si>
    <t>Μεγάλες Καλλιέργειες Γενικού Τύπου</t>
  </si>
  <si>
    <t>Αμπελουργία</t>
  </si>
  <si>
    <t>Καρποφόρα δένδρα και εσπεριδοειδή</t>
  </si>
  <si>
    <t>Ελαιοκομία</t>
  </si>
  <si>
    <t>Συνδυασμός μονίμων φυτειών</t>
  </si>
  <si>
    <t>Βοοειδή γαλακτοπαραγωγής</t>
  </si>
  <si>
    <t>Βοοειδή – Εκτροφή και κρεατοπαραγωγή</t>
  </si>
  <si>
    <t>Βοοειδή – Συνδυασμός γαλακτοπαρωγής, εκτροφής και κρεατοπαραγωγής</t>
  </si>
  <si>
    <t>Αιγοπροβατοτροφία και εκτροφή άλλων χορτοφάγων</t>
  </si>
  <si>
    <t>Συνδυασμός εκτροφών – κατεύθυνση χορτοφάγα</t>
  </si>
  <si>
    <t>Συνδυασμός εκτροφών – κατεύθυνση καρποφάγα</t>
  </si>
  <si>
    <t>Μεγάλες καλλιέργειες και εκτροφή χορτοφάγων</t>
  </si>
  <si>
    <t>Διάφοροι συνδυασμοί καλλιεργειών και εκτροφών</t>
  </si>
  <si>
    <t>Διάφορα - Λοιπά</t>
  </si>
  <si>
    <t>Καλλιέργεια  σιτηρών (πλήν ρυζιού), ελαιούχων και πρωτεϊνούχων φυτών</t>
  </si>
  <si>
    <t>Καλλιέργεια ρυζιού.</t>
  </si>
  <si>
    <t>Συνδυασμός καλλιεργειών σιτηρών, ελαιούχων/πρωτεϊνούχων φυτών και ρυζιού</t>
  </si>
  <si>
    <t>Καλλιέργειες σκαλιστικών φυτών (Πατάτες, ζαχαρότευτλα και κτηνοτροφικά σκαλιστικά φυτά)</t>
  </si>
  <si>
    <t>Συνδυασμός καλλιεργειών σκαλιστικών φυτών και σιτηρών</t>
  </si>
  <si>
    <t>Καλλιέργειες λαχανικών στο ύπαιθρο (Νωπά λαχανικά, πεπόνια και φράουλες υπαίθρου)</t>
  </si>
  <si>
    <t>Διάφορες αροτραίες καλλιέργειες</t>
  </si>
  <si>
    <t>Kαλλιέργεια κηπευτικών</t>
  </si>
  <si>
    <t>Ανθοκομία και Καλλιέργεια Καλλωπιστικών Φυτών</t>
  </si>
  <si>
    <t>Διάφορες καλλιέργειες κηπευτικών και ανθέων</t>
  </si>
  <si>
    <t>Αμπελώνες παραγωγής οίνου ποιότητας</t>
  </si>
  <si>
    <t>Αμπελώνες παραγωγής οίνου κοινού</t>
  </si>
  <si>
    <t>Αμπελώνες συνδυασμένης παραγωγής οίνου (ποιότητας και κοινού)</t>
  </si>
  <si>
    <t>Αμπελώνες παραγωγής σταφυλιών</t>
  </si>
  <si>
    <t>Καλλιέργεια καρποφόρων δένδρων πλην εσπεριδοειδών</t>
  </si>
  <si>
    <t>Εσπεριδοειδή</t>
  </si>
  <si>
    <t>Συνδυασμός καρποφόρων δένδρων και εσπεριδοειδών</t>
  </si>
  <si>
    <t>Γαλακτοπαραγωγή</t>
  </si>
  <si>
    <t>Γάλα &amp; εκτροφή βοοειδών</t>
  </si>
  <si>
    <t>Βοοειδή – κατεύθυνση εκτροφή</t>
  </si>
  <si>
    <t>Βοοειδή -  καταεύθυνση πάχυνση</t>
  </si>
  <si>
    <t>Γαλακτοκομία  σε συνδυασμό με εκτροφή-πάχυνση.</t>
  </si>
  <si>
    <t>Εκτροφή-πάχυνση σε συνδυασμό με γαλακτοπαραγωγή</t>
  </si>
  <si>
    <t>Προβατοτροφία</t>
  </si>
  <si>
    <t>Συνδυασμός προβατοτροφίας και βοοτροφίας</t>
  </si>
  <si>
    <t>Αιγοτροφία</t>
  </si>
  <si>
    <t>Εκτροφή διαφόρων χορτοφάγων</t>
  </si>
  <si>
    <t xml:space="preserve">Χοιροτροφία </t>
  </si>
  <si>
    <t>Πτηνοτροφία</t>
  </si>
  <si>
    <t>Συνδυασμός εκτροφών καρποφάγων</t>
  </si>
  <si>
    <t>Συνδυασμός κηπευτικών, ανθέων και μονίμων φυτειών</t>
  </si>
  <si>
    <t>Συνδυασμός μεγάλης καλλιέργειας, κηπευτικών και ανθέων</t>
  </si>
  <si>
    <t>Συνδυασμός μεγάλης καλλιέργειας και αμπελουργίας</t>
  </si>
  <si>
    <t>Συνδυασμός μεγάλων καλλιεργειών και μονίμων φυτειών</t>
  </si>
  <si>
    <t>Πολυκαλλιέργεια – με κατεύθυνση αροτραίες καλλιέργειες</t>
  </si>
  <si>
    <t>Πολυκαλλιέργεια – με κατεύθυνση κηπευτικά-άνθη ή μόνιμες φυτείες</t>
  </si>
  <si>
    <t>Συνδυασμός εκτροφών – γαλακτοπαραγωγική κατεύθυνση</t>
  </si>
  <si>
    <t>Συνδυασμός εκτροφών – κυρίως μη γαλακτοπαραγωγικά χορτοφάγα</t>
  </si>
  <si>
    <t xml:space="preserve">Συνδυασμός εκτροφών – καρποφάγα και βοοειδή γαλακτοπαραγωγής </t>
  </si>
  <si>
    <t>Συνδυασμός εκτροφών – καρποφάγων και μη γαλακτοπαραγωγικά χορτοφάγα</t>
  </si>
  <si>
    <t>Συνδυασμός εκτροφών – καρποφάγων και μικτή εκτροφή διαφόρων ζώων</t>
  </si>
  <si>
    <t>Μεγάλες καλλιέργειες και βοοειδή γαλακτοπαραγωγής</t>
  </si>
  <si>
    <t>Βοοειδή γαλακτοπαραγωγής και μεγάλες καλλιέργειες</t>
  </si>
  <si>
    <t>Μεγάλες καλλιέργειες και εκτροφές μη γαλακτοπαραγωγικών χορτοφάγων</t>
  </si>
  <si>
    <t>Εκτροφές μη γαλακτοπαραγωγικών χορτοφάγων και μεγάλες καλλιέργειες</t>
  </si>
  <si>
    <t>Μεγάλες καλλιέργειες και καρποφάγα</t>
  </si>
  <si>
    <t>Μόνιμες φυτείες και χορτοφάγα</t>
  </si>
  <si>
    <t>Καπνός</t>
  </si>
  <si>
    <t>Βαμβάκι</t>
  </si>
  <si>
    <t>Συνδυασμός διαφόρων αροτραίων καλλιεργειών</t>
  </si>
  <si>
    <t xml:space="preserve"> Κηπευτικά υπαίθρου</t>
  </si>
  <si>
    <t xml:space="preserve"> Κηπευτικά θερμοκηπίου</t>
  </si>
  <si>
    <t>Συνδυασμός κηπευτικών υπαίθρου και θερμοκηπίου</t>
  </si>
  <si>
    <t>Υπαίθρια Ανθοκομία και καλλιέργεια καλλωπιστικών φυτών</t>
  </si>
  <si>
    <t xml:space="preserve"> Ανθοκομία και καλλιέργεια καλλωπιστικών φυτών στο θερμοκήπιο</t>
  </si>
  <si>
    <t>Συνδυασμός καλλιεργειών υπάιθρου και θερμοκηπίου ανθέων και καλλωπιστικών φυτών</t>
  </si>
  <si>
    <t>Κηπευτικά και άνθη υπαίθρου</t>
  </si>
  <si>
    <t>Κηπευτικά και άνθη θερμοκηπίου</t>
  </si>
  <si>
    <t>Καλλιέργειες μανιταριών.</t>
  </si>
  <si>
    <t>Συνδυασμός καλλιεργειών κηπευτικών και ανθέων</t>
  </si>
  <si>
    <t>Αμπελώνες παραγωγής επιτραπέζιων σταφυλιών.</t>
  </si>
  <si>
    <t>Παραγωγή σταφίδων</t>
  </si>
  <si>
    <t>Μικτές αμπελουργικές εκμεταλλεύσεις</t>
  </si>
  <si>
    <t>Παραγωγή οπωρών (πλην εσπεριδοειδών)</t>
  </si>
  <si>
    <t>Παραγωγή ξηρών καρπών</t>
  </si>
  <si>
    <t>Συνδυασμός παραγωγής οπωρών (πλην εσπεριδοειδών) και ξηρών καρπών</t>
  </si>
  <si>
    <t xml:space="preserve">Εκτροφή χοίρων </t>
  </si>
  <si>
    <t>Πάχυνση χοίρων</t>
  </si>
  <si>
    <t>Συνδυασμένη εκτροφή και πάχυνση χοίρων</t>
  </si>
  <si>
    <t xml:space="preserve"> Παραγωγή αυγών (ωοτόκες όρνιθες)</t>
  </si>
  <si>
    <t xml:space="preserve"> Πουλερικά κρεατοπαραγωγής.</t>
  </si>
  <si>
    <t xml:space="preserve"> Πουλερικά μικτής κατεύθυνσης</t>
  </si>
  <si>
    <t>Συνδυασμός χοιροτροφίας και πτηνοτροφίας</t>
  </si>
  <si>
    <t>Συνδυασμός χοιροτροφίας, πτηνοτροφίας και εκτροφής άλλων καρποφάγων</t>
  </si>
  <si>
    <t xml:space="preserve">Πολυκαλλιέργεια – κατεύθυνση κηπευτικά-άνθη </t>
  </si>
  <si>
    <t>Πολυκαλλιέργεια – κατεύθυνση μόνιμες φυτείες</t>
  </si>
  <si>
    <t>Μελισσοκομία.</t>
  </si>
  <si>
    <t>Διάφορες μικτές εκμεταλλεύσεις</t>
  </si>
  <si>
    <t>Κλάδος Παραγωγής / Καλλιέργειας</t>
  </si>
  <si>
    <t>Κωδικός</t>
  </si>
  <si>
    <t>Φυτοκομία (Κωδικοί ΤΟΠ: 143 και 2)</t>
  </si>
  <si>
    <t>Οινοποιία (Κωδικοί ΤΟΠ: 311, 312 και 313)</t>
  </si>
  <si>
    <t>Μόνιμες καλλιέργειες (Κωδικοί ΤΟΠ: 314, 32, 33 και 34)</t>
  </si>
  <si>
    <t>Γαλακτοκομία (Κωδικοί ΤΟΠ: 41, 441, 442, 443, και 711)</t>
  </si>
  <si>
    <t>Βόσκοντα ζώα (εκτός από παραγωγή γάλακτος) (Κωδικοί ΤΟΠ: 42, 43, 444 και 712)</t>
  </si>
  <si>
    <t>Χοίροι (Κωδικοί ΤΟΠ: 501)</t>
  </si>
  <si>
    <t>Πουλερικά (Κωδικοί ΤΟΠ: 502)</t>
  </si>
  <si>
    <t>Μικτή παραγωγή (καλλιέργειες &amp; ζωικό κεφάλαιο) (Κωδικοί ΤΟΠ: 8)</t>
  </si>
  <si>
    <t>Άλλο (Κωδικοί ΤΟΠ: 503, 6, 72 και 9)</t>
  </si>
  <si>
    <r>
      <t xml:space="preserve">Αροτραίες καλλιέργειες </t>
    </r>
    <r>
      <rPr>
        <sz val="9"/>
        <rFont val="Tahoma"/>
        <family val="2"/>
      </rPr>
      <t>(Κωδικοί ΤΟΠ: 144, 13, 141 και 142)</t>
    </r>
  </si>
  <si>
    <t>Άδεια ίδρυσης πτηνο-κτηνοτροφικής μονάδας</t>
  </si>
  <si>
    <t>Άδεια λειτουργίας πτηνο-κτηνοτροφικής μονάδας</t>
  </si>
  <si>
    <t xml:space="preserve">Απόκτηση της ιδιότητας του κατά κύρια απασχόληση γεωργού (ή αγρότη) </t>
  </si>
  <si>
    <r>
      <t xml:space="preserve">Προκαταρκτική περιβαλλοντική εκτίμηση &amp; αξιολόγηση </t>
    </r>
    <r>
      <rPr>
        <b/>
        <i/>
        <sz val="9"/>
        <rFont val="Tahoma"/>
        <family val="2"/>
      </rPr>
      <t>(εντός 36 μηνών από την ημερομηνία έκδοσης της απόφασης στήριξης)</t>
    </r>
    <r>
      <rPr>
        <sz val="9"/>
        <rFont val="Tahoma"/>
        <family val="2"/>
      </rPr>
      <t xml:space="preserve">  </t>
    </r>
  </si>
  <si>
    <r>
      <t xml:space="preserve">Παρακολούθηση προγράμματος επαγγελματικής κατάρτισης, τουλάχιστον 150 ωρών, σε συναφές με την κατεύθυνση της εκμετάλλευσης αντικείμενο από πιστοποιημένο φορέα επαγγελματικής κατάρτισης </t>
    </r>
    <r>
      <rPr>
        <b/>
        <i/>
        <sz val="9"/>
        <rFont val="Tahoma"/>
        <family val="2"/>
      </rPr>
      <t>(εντός 36 μηνών από την ημερομηνία έκδοσης της απόφασης στήριξης)</t>
    </r>
    <r>
      <rPr>
        <sz val="9"/>
        <rFont val="Tahoma"/>
        <family val="2"/>
      </rPr>
      <t xml:space="preserve">  </t>
    </r>
  </si>
  <si>
    <r>
      <t xml:space="preserve">Εγγραφή στον κλάδο κύριας ασφάλισης ΟΓΑ </t>
    </r>
    <r>
      <rPr>
        <b/>
        <i/>
        <sz val="9"/>
        <rFont val="Tahoma"/>
        <family val="2"/>
      </rPr>
      <t>(αίτηση εντός 1 έτους &amp; εγγραφή εντός 36 μηνών, αμφότερα από την ημερομηνία έκδοσης της απόφασης στήριξης)</t>
    </r>
    <r>
      <rPr>
        <sz val="9"/>
        <rFont val="Tahoma"/>
        <family val="2"/>
      </rPr>
      <t xml:space="preserve">   </t>
    </r>
  </si>
  <si>
    <r>
      <t xml:space="preserve">Ημερομηνία ολοκλήρωσης του Επιχειρηματικού Σχεδίου </t>
    </r>
    <r>
      <rPr>
        <b/>
        <i/>
        <sz val="9"/>
        <rFont val="Tahoma"/>
        <family val="2"/>
      </rPr>
      <t>(εντός 5 ετών από την ημερομηνία λήψης της απόφασης στήριξης)</t>
    </r>
  </si>
  <si>
    <r>
      <t>Φ</t>
    </r>
    <r>
      <rPr>
        <b/>
        <sz val="26"/>
        <color indexed="57"/>
        <rFont val="Tahoma"/>
        <family val="2"/>
      </rPr>
      <t>ΑΚΕΛΟΣ</t>
    </r>
    <r>
      <rPr>
        <b/>
        <sz val="32"/>
        <color indexed="57"/>
        <rFont val="Tahoma"/>
        <family val="2"/>
      </rPr>
      <t xml:space="preserve"> </t>
    </r>
    <r>
      <rPr>
        <b/>
        <sz val="30"/>
        <color indexed="57"/>
        <rFont val="Tahoma"/>
        <family val="2"/>
      </rPr>
      <t>Υ</t>
    </r>
    <r>
      <rPr>
        <b/>
        <sz val="26"/>
        <color indexed="57"/>
        <rFont val="Tahoma"/>
        <family val="2"/>
      </rPr>
      <t>ΠΟΨΗΦΙΟΤΗΤΑΣ</t>
    </r>
  </si>
  <si>
    <t>Σύντομη περιγραφή της στρατηγικής για την επίτευξη των στόχων του Επιχειρηματικού Σχεδίου</t>
  </si>
  <si>
    <t>Έχετε λάβει οικονομικές ενισχύσεις την τελευταία πενταετία για τη γεωργική εκμετάλλευση;</t>
  </si>
  <si>
    <t>Στρατηγική για την επίτευξη των στόχων του Επιχειρηματικού Σχεδίου</t>
  </si>
  <si>
    <t>ΑΤΤΙΚΗΣ</t>
  </si>
  <si>
    <t>Περιγραφή ενεργειών επίτευξης των στόχων του Επιχειρηματικού Σχεδίου</t>
  </si>
  <si>
    <t>* Α.Π.Α = Ακαθάριστη Προστιθέμενη Αξία</t>
  </si>
  <si>
    <t>Συνολικό εισόδημα ΑΠΑ*</t>
  </si>
  <si>
    <t>Τρόπος απόκτησης</t>
  </si>
  <si>
    <t>Ιδιωτικό συμφωνητικό για την αγορά μελισσοσμηνών από άλλο μελισσοκόμο, θεωρημένο από τη Δ/νση Αγροτικής Ανάπτυξης της Ν.Α.</t>
  </si>
  <si>
    <r>
      <t xml:space="preserve">Έχετε παραστατικά αγοράς μελισσοσμηνών; Αν </t>
    </r>
    <r>
      <rPr>
        <b/>
        <u val="single"/>
        <sz val="7"/>
        <rFont val="Tahoma"/>
        <family val="2"/>
      </rPr>
      <t>ΝΑΙ</t>
    </r>
    <r>
      <rPr>
        <b/>
        <sz val="7"/>
        <rFont val="Tahoma"/>
        <family val="2"/>
      </rPr>
      <t xml:space="preserve"> προσδιορίστε την ημερομηνία αγοράς </t>
    </r>
  </si>
  <si>
    <t xml:space="preserve">                                    Ο ΔΗΛΩΝ / Η ΔΗΛΟΥΣΑ</t>
  </si>
  <si>
    <t>Οικισμός</t>
  </si>
  <si>
    <t>Νομός</t>
  </si>
  <si>
    <t>Δήμος</t>
  </si>
  <si>
    <t>ΣΥΖΥΓΟΣ</t>
  </si>
  <si>
    <t>Απόκτηση</t>
  </si>
  <si>
    <t>Α/Α</t>
  </si>
  <si>
    <t>Τρόπος</t>
  </si>
  <si>
    <t>Σύνολο</t>
  </si>
  <si>
    <t>Επώνυμο (όπως στην ταυτότητα)</t>
  </si>
  <si>
    <t>ΑΦΜ:</t>
  </si>
  <si>
    <t>ΔΟΥ:</t>
  </si>
  <si>
    <t>Τόπος Μόνιμης Κατοικίας</t>
  </si>
  <si>
    <t>Τόπος Έδρας Εργασίας</t>
  </si>
  <si>
    <t>ΙΔΙΟΚΤΗΤΕΣ ΕΚΤΑΣΕΙΣ</t>
  </si>
  <si>
    <t>Ημ/νια</t>
  </si>
  <si>
    <t>Αξιοποίηση</t>
  </si>
  <si>
    <t>ΜΑΕ</t>
  </si>
  <si>
    <t>ΜΙΣΘΩΜΕΝΕΣ ΕΚΤΑΣΕΙΣ</t>
  </si>
  <si>
    <t>Έτος</t>
  </si>
  <si>
    <t>ΑΙΤΩΝ(ΟΥΣΑ)</t>
  </si>
  <si>
    <t>Ενίσχυση / Πρόγραμμα</t>
  </si>
  <si>
    <t>(αιτών/ούσα)</t>
  </si>
  <si>
    <t>(σύζυγο)</t>
  </si>
  <si>
    <t>(σύζυγος)</t>
  </si>
  <si>
    <t>ΥΦΙΣΤΑΜΕΝΗ ΚΑΤΑΣΤΑΣΗ</t>
  </si>
  <si>
    <t>Άδεια ίδρυσης</t>
  </si>
  <si>
    <t>Άδεια λειτουργίας</t>
  </si>
  <si>
    <t>Ατομικά Στοιχεία Υποψηφίου και Συζύγου</t>
  </si>
  <si>
    <t>ΜΕΛΛΟΝΤΙΚΗ ΚΑΤΑΣΤΑΣΗ</t>
  </si>
  <si>
    <t>Δημοτικό/Κοινοτικό Διαμέρισμα</t>
  </si>
  <si>
    <t>ΜΑΕ φυτικής παραγωγής</t>
  </si>
  <si>
    <t>Ημερομηνία Γέννησης</t>
  </si>
  <si>
    <t>ΚΑΤΕΥΘΥΝΣΗ ΓΕΩΡΓΙΚΗΣ ΕΚΜΕΤΑΛΛΕΥΣΗΣ</t>
  </si>
  <si>
    <t>ΚΑΤΕΥΘΥΝΣΗ</t>
  </si>
  <si>
    <t>ΕΡΩΤΗΜΑΤΟΛΟΓΙΟ ΠΡΟΣΔΙΟΡΙΣΜΟΥ ΗΜΕΡΟΜΗΝΙΑΣ ΠΡΩΤΗΣ ΕΓΚΑΤΑΣΤΑΣΗΣ</t>
  </si>
  <si>
    <t>Α.Δ.Τ ή Διαβατηρίου</t>
  </si>
  <si>
    <t>Τόπος Γέννησης</t>
  </si>
  <si>
    <t>ΠΡΟΣ: ΔΙΕΥΘΥΝΣΗ ΓΕΩΡΓΙΚΗΣ ΑΝΑΠΤΥΞΗΣ ΠΕΡΙΦΕΡΕΙΑΣ</t>
  </si>
  <si>
    <t xml:space="preserve">           Υποβάλλεται μέσω της Δ/νσης Αγροτικής Ανάπτυξης  </t>
  </si>
  <si>
    <t>Καταληκτική ημερομηνία επίτευξης</t>
  </si>
  <si>
    <t xml:space="preserve">Έως 1.500 € </t>
  </si>
  <si>
    <t>Έως 50.000 €</t>
  </si>
  <si>
    <t>Έως 3.000 €</t>
  </si>
  <si>
    <t>Χρονοδιάγραμμα ενεργειών (μήνας / έτος)</t>
  </si>
  <si>
    <t>Μελέτη περιβαλλοντικών όρων (ΕΠΟ)</t>
  </si>
  <si>
    <t>Πρόγραμμα Προσαρμογής Εκμετάλλευσης</t>
  </si>
  <si>
    <t>Υπογραφή</t>
  </si>
  <si>
    <t xml:space="preserve"> </t>
  </si>
  <si>
    <t>Ο ΣΥΝΤΑΚΤΗΣ</t>
  </si>
  <si>
    <t>ΠΟΡΕΙΑ ΦΑΚΕΛΟΥ ΥΠΟΨΗΦΙΟΤΗΤΑΣ</t>
  </si>
  <si>
    <t>(ΣΦΡΑΓΙΔΑ)</t>
  </si>
  <si>
    <t>Δ/νση Αγροτικής Ανάπτυξης (Γεωργίας)</t>
  </si>
  <si>
    <t>Απόκτηση Επαρκούς Επαγγελματικής Ικανότητας</t>
  </si>
  <si>
    <t>Επιθυμητή κατεύθυνση μαθημάτων σύμφωνα με την κατεύθυνση της γεωργικής εκμετάλλευσης:</t>
  </si>
  <si>
    <t>Τίτλος Σπουδών</t>
  </si>
  <si>
    <t>Ειδικότητα</t>
  </si>
  <si>
    <t>Έτος απόκτησης τίτλου</t>
  </si>
  <si>
    <t>ΜΟΝΑΔΕΣ</t>
  </si>
  <si>
    <t>Τοποθεσία</t>
  </si>
  <si>
    <t>4α</t>
  </si>
  <si>
    <t>4β</t>
  </si>
  <si>
    <t>ΜΕΛΙΣΣΟΚΟΜΙΑ</t>
  </si>
  <si>
    <t>Έδρα εκμετάλλευσης</t>
  </si>
  <si>
    <t>ΕΙΔΟΣ</t>
  </si>
  <si>
    <t>Θέση εγκατάστασης</t>
  </si>
  <si>
    <t>Έτος Α΄κατασκευής / αγοράς</t>
  </si>
  <si>
    <t>(γνωρίζω ότι εφ΄όσον εντός του χρονικού αυτού διαστήματος δεν επιτύχω έστω και ένα από τους στόχους αυτούς, αυτό αποτελεί αθέτηση των συμβατικών υποχρεώσεων και συνεπάγεται απένταξη μου από το μέτρο και επιστροφή σαν αχρεωστήτως καταβληθέντων των ενισχύσεων που θα έχω λάβει)</t>
  </si>
  <si>
    <t xml:space="preserve">1. </t>
  </si>
  <si>
    <t xml:space="preserve">2. </t>
  </si>
  <si>
    <t xml:space="preserve">3. </t>
  </si>
  <si>
    <t xml:space="preserve">4. </t>
  </si>
  <si>
    <t xml:space="preserve">5. </t>
  </si>
  <si>
    <t xml:space="preserve">6.  </t>
  </si>
  <si>
    <t>7.</t>
  </si>
  <si>
    <t xml:space="preserve">12. </t>
  </si>
  <si>
    <t xml:space="preserve">17. </t>
  </si>
  <si>
    <t>Η έντυπη και η ηλεκτρονική μορφή του φακέλου υποψηφιότητας είναι πανομοιότυπες.</t>
  </si>
  <si>
    <t>Διαθέτω πλήρη δικαιοπρακτική ικανότητα.</t>
  </si>
  <si>
    <t>Δεν ασκώ μόνιμη εξωαγροτική απασχόληση, εξαρτημένη ή όχι, και δεν θα αφιερώνω, μετά την εγκατάστασή μου για δραστηριότητες εκτός γεωργικής εκμετάλλευσης, χρόνο μεγαλύτερο του 50% του συνολικού χρόνου απασχόλησης ετησίως.</t>
  </si>
  <si>
    <t>Αναλαμβάνω για χρονικό διάστημα δέκα ετών από τη ημερομηνία ένταξής μου στο μέτρο, τις ακόλουθες μακροχρόνιες υποχρεώσεις:</t>
  </si>
  <si>
    <t>Έχω λάβει γνώση των όρων και προϋποθέσεων καθώς και των επιπτώσεων που θα έχω στην περίπτωση αθέτησής τους και τους αποδέχομαι.</t>
  </si>
  <si>
    <t>Τα στοιχεία του ιδιοκτήτη ή εκμισθωτή της μόνιμης κατοικίας μου είναι τα ακόλουθα:</t>
  </si>
  <si>
    <t>Τα ακριβή στοιχεία του προσωπικού μου τραπεζικού λογαριασμού, στον οποίον επιθυμώ να κατατίθενται, εφόσον κριθώ δικαιούχος, οι οικονομικές ενισχύσεις, είναι τα ακόλουθα:</t>
  </si>
  <si>
    <t>Να αποκτήσω την ιδιότητα του κατά κύρια απασχόληση γεωργού ή του κατά κύρια απασχόληση αγρότη.</t>
  </si>
  <si>
    <t xml:space="preserve">13.1 </t>
  </si>
  <si>
    <t xml:space="preserve">13.3 </t>
  </si>
  <si>
    <t xml:space="preserve">13.4 </t>
  </si>
  <si>
    <t>Έχετε εγγραφεί στο Μητρώο Αγροτών και Αγροτικών Εκμεταλλεύσεων; Εάν ΝΑΙ προσδιορίστε την ημερομηνία εγγραφής.</t>
  </si>
  <si>
    <r>
      <t xml:space="preserve">Έχετε υποβάλει στο παρελθόν ή εκκρεμεί άλλη αίτηση για ένταξη στο παρόν ή άλλο πρόγραμμα αγροτικής ανάπτυξης που αφορά στη γεωργική εκμετάλλευσή σας ή του/της συζύγου σας; Εάν </t>
    </r>
    <r>
      <rPr>
        <b/>
        <u val="single"/>
        <sz val="7"/>
        <rFont val="Tahoma"/>
        <family val="2"/>
      </rPr>
      <t>NAI</t>
    </r>
    <r>
      <rPr>
        <b/>
        <sz val="7"/>
        <rFont val="Tahoma"/>
        <family val="2"/>
      </rPr>
      <t xml:space="preserve"> συμπληρώστε τον ακόλουθο πίνακα</t>
    </r>
  </si>
  <si>
    <t>Έχετε συμβόλαια αγοράς ή δωρεάς ή γονικής παροχής γεωργικών εκτάσεων που περιέχουν μόνιμες φυτείες; Εάν ΝΑΙ προσδιορίστε την ημερομηνία.</t>
  </si>
  <si>
    <t>Να παραμείνω στον τόπο της μόνιμης κατοικίας που έχω δηλώσει.</t>
  </si>
  <si>
    <t>Εισόδημα (&gt;80% του εισοδήματος αναφοράς) σε €</t>
  </si>
  <si>
    <t>Να διατηρήσω την ιδιότητα του κατά κύρια απασχόληση αγρότη ή κατ' ελάχιστον αυτή του μερικής απασχόλησης γεωργού, δηλαδή να αντλώ το 25% του συνολικού μου εισοδήματος από γεωργικές δραστηριότητες που ασκούνται στα όρια της γεωργικής εκμετάλλευσής μου και να μην αφιερώνω για δραστηριότητες εκτός της εκμετάλλευσής μου  χρόνο μεγαλύτερο του 50% της συνολικής μου απασχόλησης, από το πέρας της ανώτατης προθεσμίας ή της ανώτατης ημερομηνίας επίτευξης των δεσμευτικών στόχων.</t>
  </si>
  <si>
    <t>Να μην εμπλακώ σε ενέργειες που έχουν σχέση με την κατοχή, εμπορία, διάθεση ναρκωτικών ουσιών, ζωοκλοπή, καταστροφή του περιβάλλοντος και απάτη σε βάρος του Δημοσίου.</t>
  </si>
  <si>
    <t>Να δέχομαι και να διευκολύνω τους ελέγχους που πραγματοποιούν τα εθνικά και κοινοτικά όργανα και να συμμορφώνομαι με τις υποδείξεις τους.</t>
  </si>
  <si>
    <t>Να υποβάλλω κατ΄ έτος στην αρμόδια Δ.Ο.Υ. φορολογική δήλωση από την ένταξή μου στο πρόγραμμα.</t>
  </si>
  <si>
    <t>Οδός - Αριθμός - Τ.Κ.</t>
  </si>
  <si>
    <t>13.6</t>
  </si>
  <si>
    <t>RegEntNameGR</t>
  </si>
  <si>
    <t>ΑΝΑΤΟΛΙΚΗ ΜΑΚΕΔΟΝΙΑ-ΘΡΑΚΗ</t>
  </si>
  <si>
    <t>ΚΕΝΤΡΙΚΗ ΜΑΚΕΔΟΝΙΑ</t>
  </si>
  <si>
    <t>ΔΥΤΙΚΗ ΜΑΚΕΔΟΝΙΑ</t>
  </si>
  <si>
    <t>ΘΕΣΣΑΛΙΑ</t>
  </si>
  <si>
    <t>ΗΠΕΙΡΟΣ</t>
  </si>
  <si>
    <t>ΙΟΝΙΟΙ ΝΗΣΟΙ</t>
  </si>
  <si>
    <t>ΔΥΤΙΚΗ ΕΛΛΑΔΑ</t>
  </si>
  <si>
    <t>ΣΤΕΡΕΑ ΕΛΛΑΔΑ</t>
  </si>
  <si>
    <t>ΠΕΛΟΠΟΝΝΗΣΟΣ</t>
  </si>
  <si>
    <t>ΑΤΤΙΚΗ</t>
  </si>
  <si>
    <t>ΒΟΡΕΙΟ ΑΙΓΑΙΟ</t>
  </si>
  <si>
    <t>ΝΟΤΙΟ ΑΙΓΑΙΟ</t>
  </si>
  <si>
    <t>ΚΡΗΤΗ</t>
  </si>
  <si>
    <t>RADeptID</t>
  </si>
  <si>
    <t>RADeptNameGR</t>
  </si>
  <si>
    <t>ΕΒΡΟΥ</t>
  </si>
  <si>
    <t>ΟΡΕΣΤΙΑΔΑΣ</t>
  </si>
  <si>
    <t>ΞΑΝΘΗΣ</t>
  </si>
  <si>
    <t>ΡΟΔΟΠΗΣ</t>
  </si>
  <si>
    <t>ΔΡΑΜΑΣ</t>
  </si>
  <si>
    <t>ΚΑΒΑΛΑΣ</t>
  </si>
  <si>
    <t>ΗΜΑΘΙΑΣ</t>
  </si>
  <si>
    <t>ΘΕΣΣΑΛΟΝΙΚΗΣ</t>
  </si>
  <si>
    <t>ΚΙΛΚΙΣ</t>
  </si>
  <si>
    <t>ΠΕΛΛΑΣ</t>
  </si>
  <si>
    <t>ΓΙΑΝΝΙΤΣΩΝ</t>
  </si>
  <si>
    <t>ΠΙΕΡΙΑΣ</t>
  </si>
  <si>
    <t>ΣΕΡΡΩΝ</t>
  </si>
  <si>
    <t>ΧΑΛΚΙΔΙΚΗΣ</t>
  </si>
  <si>
    <t>ΓΡΕΒΕΝΩΝ</t>
  </si>
  <si>
    <t>ΚΑΣΤΟΡΙΑΣ</t>
  </si>
  <si>
    <t>ΚΟΖΑΝΗΣ</t>
  </si>
  <si>
    <t>ΦΛΩΡΙΝΑΣ</t>
  </si>
  <si>
    <t>ΚΑΡΔΙΤΣΑΣ</t>
  </si>
  <si>
    <t>ΛΑΡΙΣΑΣ</t>
  </si>
  <si>
    <t>ΜΑΓΝΗΣΙΑΣ</t>
  </si>
  <si>
    <t>ΤΡΙΚΑΛΩΝ</t>
  </si>
  <si>
    <t>ΑΡΤΑΣ</t>
  </si>
  <si>
    <t>ΘΕΣΠΡΩΤΙΑΣ</t>
  </si>
  <si>
    <t>ΙΩΑΝΝΙΝΩΝ</t>
  </si>
  <si>
    <t>ΠΡΕΒΕΖΑΣ</t>
  </si>
  <si>
    <t>ΖΑΚΥΝΘΟΥ</t>
  </si>
  <si>
    <t>ΚΕΡΚΥΡΑΣ</t>
  </si>
  <si>
    <t>ΚΕΦΑΛΛΗΝΙΑΣ</t>
  </si>
  <si>
    <t>ΛΕΥΚΑΔΑΣ</t>
  </si>
  <si>
    <t>ΑΙΤΩΛΟΑΚΑΡΝΑΝΙΑΣ</t>
  </si>
  <si>
    <t>ΑΧΑΪΑΣ</t>
  </si>
  <si>
    <t>ΗΛΕΙΑΣ</t>
  </si>
  <si>
    <t>ΒΟΙΩΤΙΑΣ</t>
  </si>
  <si>
    <t>ΕΥΒΟΙΑΣ</t>
  </si>
  <si>
    <t>ΕΥΡΥΤΑΝΙΑΣ</t>
  </si>
  <si>
    <t>ΦΘΙΩΤΙΔΑΣ</t>
  </si>
  <si>
    <t>ΦΩΚΙΔΑΣ</t>
  </si>
  <si>
    <t>ΑΡΓΟΛΙΔΑΣ</t>
  </si>
  <si>
    <t>ΑΡΚΑΔΙΑΣ</t>
  </si>
  <si>
    <t>ΚΟΡΙΝΘΙΑΣ</t>
  </si>
  <si>
    <t>ΛΑΚΩΝΙΑΣ</t>
  </si>
  <si>
    <t>ΤΡΙΦΥΛΛΙΑΣ</t>
  </si>
  <si>
    <t>ΜΕΣΣΗΝΙΑΣ</t>
  </si>
  <si>
    <t>ΑΝΑΤ. ΑΤΤΙΚΗΣ</t>
  </si>
  <si>
    <t>ΔΥΤ. ΑΤΤΙΚΗΣ</t>
  </si>
  <si>
    <t>ΠΕΙΡΑΙΩΣ</t>
  </si>
  <si>
    <t>ΛΕΣΒΟΥ</t>
  </si>
  <si>
    <t>ΣΑΜΟΥ</t>
  </si>
  <si>
    <t>ΔΩΔΕΚΑΝΗΣΟΥ</t>
  </si>
  <si>
    <t>ΚΥΚΛΑΔΩΝ</t>
  </si>
  <si>
    <t>ΗΡΑΚΛΕΙΟΥ</t>
  </si>
  <si>
    <t>ΛΑΣΙΘΙΟΥ</t>
  </si>
  <si>
    <t>ΡΕΘΥΜΝΟΥ</t>
  </si>
  <si>
    <t>ΗΜΕΡΑ/ΜΗΝΑΣ/ΕΤΟΣ</t>
  </si>
  <si>
    <t>ΑΝΑΤΟΛΙΚΗΣ ΑΤΤΙΚΗΣ</t>
  </si>
  <si>
    <t>ΔΥΤΙΚΗΣ ΑΤΤΙΚΗΣ</t>
  </si>
  <si>
    <t>ΡΕΘΥΜΝΗΣ</t>
  </si>
  <si>
    <r>
      <t xml:space="preserve">ΕΙΣΟΔΗΜΑ ΩΣ ΠΟΣΟΣΤΟ ΤΟΥ ΕΙΣΟΔΗΜΑΤΟΣ ΑΝΑΦΟΡΑΣ (%)                  </t>
    </r>
    <r>
      <rPr>
        <b/>
        <sz val="7"/>
        <rFont val="Tahoma"/>
        <family val="2"/>
      </rPr>
      <t>(4)</t>
    </r>
  </si>
  <si>
    <t>Ποσοστό (%):</t>
  </si>
  <si>
    <t xml:space="preserve">                                                                                ΤΡΑΠΕΖΑ:</t>
  </si>
  <si>
    <t>Επώνυμο:</t>
  </si>
  <si>
    <t>Όνομα:</t>
  </si>
  <si>
    <t>Δήμος:</t>
  </si>
  <si>
    <t>* Δ/ΝΣΗ ΑΓΡ. ΑΝΑΠ.</t>
  </si>
  <si>
    <t>* Ημ/νια παραλαβής αίτησης:</t>
  </si>
  <si>
    <t>ΗΜΕΡΑ</t>
  </si>
  <si>
    <t>ΜΗΝΑΣ</t>
  </si>
  <si>
    <t>ΕΤΟΣ</t>
  </si>
  <si>
    <t>* Κωδικός αίτησης:</t>
  </si>
  <si>
    <t>ΚΩΔ. ΝΟΜΟΥ</t>
  </si>
  <si>
    <t>ΚΩΔ. ΔΗΜΟΥ</t>
  </si>
  <si>
    <t>Α/Α ΑΙΤΗΣΗΣ</t>
  </si>
  <si>
    <t>*Συμπληρώνεται από την υπηρεσία υποδοχής</t>
  </si>
  <si>
    <t>Τηλέφωνο επικοινωνίας (Σταθερό)</t>
  </si>
  <si>
    <t>Τηλέφωνο επικοινωνίας (Κινητό)</t>
  </si>
  <si>
    <t xml:space="preserve">ΥΦΙΣΤΑΜΕΝΗ ΚΑΤΑΣΤΑΣΗ </t>
  </si>
  <si>
    <t>ΦΥΤΙΚΗ ΠΑΡΑΓΩΓΗ</t>
  </si>
  <si>
    <t>Χαρτογραφικό υπόβαθρο (ΟΣΔΕ)</t>
  </si>
  <si>
    <t>Εισόδημα</t>
  </si>
  <si>
    <t>Συνολικές ώρες ανθρώπινης εργασίας</t>
  </si>
  <si>
    <t>ΖΩΙΚΗ ΠΑΡΑΓΩΓΗ</t>
  </si>
  <si>
    <t>I</t>
  </si>
  <si>
    <t>II</t>
  </si>
  <si>
    <t>III</t>
  </si>
  <si>
    <t>IV</t>
  </si>
  <si>
    <t xml:space="preserve">Πότε καταθέσατε ενιαία δήλωση εκμετάλλευσης (δήλωση ΟΣΔΕ) για πρώτη φορά; </t>
  </si>
  <si>
    <t>Δεν είμαι άμεσα συνταξιοδοτούμενος από οποιοδήποτε ταμείο του εσωτερικού ή εξωτερικού και δεν λαμβάνω επίδομα αναπηρίας με ποσοστό αναπηρίας ίσο ή μεγαλύτερο του 67%.</t>
  </si>
  <si>
    <t>10.</t>
  </si>
  <si>
    <t>Γνωρίζω ότι στις ενισχύσεις που θα λάβω, εφόσον κριθώ δικαιούχος, το Ευρωπαϊκό Γεωργικό Ταμείο Αγροτικής Ανάπτυξης (ΕΓΤΑΑ) συμμετέχει απολογιστικά με ποσοστό 70,87%.</t>
  </si>
  <si>
    <t xml:space="preserve">Αριθμός Δικαιολογητικών </t>
  </si>
  <si>
    <t>Αποτέλεσμα ελέγχου</t>
  </si>
  <si>
    <t xml:space="preserve">Αύξων αριθμός δικαιολογητικών </t>
  </si>
  <si>
    <t xml:space="preserve">Από </t>
  </si>
  <si>
    <t>Έως</t>
  </si>
  <si>
    <r>
      <t>Αποδεικτικό δωρεάς εν ζωή</t>
    </r>
    <r>
      <rPr>
        <sz val="9"/>
        <color indexed="8"/>
        <rFont val="Tahoma"/>
        <family val="2"/>
      </rPr>
      <t xml:space="preserve"> μελισσοσμηνών, εφόσον η παραχώρηση έγινε από τους γονείς</t>
    </r>
    <r>
      <rPr>
        <sz val="9"/>
        <color indexed="8"/>
        <rFont val="Tahoma"/>
        <family val="2"/>
      </rPr>
      <t>, θεωρημένο από τη Δ/νση Αγροτικής Ανάπτυξης της Ν.Α.</t>
    </r>
  </si>
  <si>
    <t>Μόνιμος κάτοικος από (ημερομηνία)</t>
  </si>
  <si>
    <t>Επίπεδο επαγγελματικής εκπαίδευσης</t>
  </si>
  <si>
    <t xml:space="preserve">ΗΜΕΡΟΜΗΝΙΑ ΠΡΩΤΗΣ ΕΓΚΑΤΑΣΤΑΣΗΣ ΣΤΗ ΓΕΩΡΓΙΑ </t>
  </si>
  <si>
    <t>ΧΡΟΝΟΛΟΓΙΑ ΚΤΗΣΗΣ</t>
  </si>
  <si>
    <t xml:space="preserve"> Συνολικές ΜΑΕ </t>
  </si>
  <si>
    <t>ΠΟΣΟΣΤΟ (%)</t>
  </si>
  <si>
    <t>Φυτική παραγωγή</t>
  </si>
  <si>
    <t>Ζωική παραγωγή</t>
  </si>
  <si>
    <t>Μελισσοκομία</t>
  </si>
  <si>
    <t>Εισόδημα γεωργικής εκμετάλλευσης από ιδιόκτητες εκτάσεις + ζωική παραγωγή</t>
  </si>
  <si>
    <r>
      <t xml:space="preserve">Έχετε παραστατικά αγοράς ζωικού κεφαλαίου; Αν </t>
    </r>
    <r>
      <rPr>
        <b/>
        <u val="single"/>
        <sz val="7"/>
        <rFont val="Tahoma"/>
        <family val="2"/>
      </rPr>
      <t>ΝΑΙ</t>
    </r>
    <r>
      <rPr>
        <b/>
        <sz val="7"/>
        <rFont val="Tahoma"/>
        <family val="2"/>
      </rPr>
      <t xml:space="preserve"> προσδιορίστε την ημερομηνία αγοράς </t>
    </r>
  </si>
  <si>
    <t>Τα ακριβή στοιχεία παραλήπτη και ταχυδρομικής διεύθυνσης της μόνιμης κατοικίας μου (ΟΔΟΣ-ΑΡΙΘΜΟΣ-ΤΑΧ. ΚΩΔΙΚΑΣ-ΣΥΝΟΙΚΙΑ-ΠΟΛΗ ή ΔΗΜΟΤΙΚΟ ΔΙΑΜΕΡΙΣΜΑ), είναι τα ακόλουθα:</t>
  </si>
  <si>
    <t>ΓΙΑ ΤΗΝ ΠΛΗΘΥΣΜΙΑΚΗ ΑΝΑΖΩΟΓΟΝΗΣΗ ΤΗΣ ΥΠΑΙΘΡΟΥ ΚΑΙ ΤΗ ΔΙΑΡΘΡΩΤΙΚΗ ΠΡΟΣΑΡΜΟΓΗ ΤΩΝ ΓΕΩΡΓΙΚΩΝ ΕΚΜΕΤΑΛΛΕΥΣΕΩΝ</t>
  </si>
  <si>
    <t>Επιφάνεια κτίσματος (τ.μ.)</t>
  </si>
  <si>
    <t>2. Υφιστάμενη επαρκής επαγγελματική ικανότητα κατά την ημερομηνία εξέτασης του φακέλου υποψηφιότητας</t>
  </si>
  <si>
    <t>Πτυχιούχοι γεωτεχνικοί και τεχνολόγοι γεωπονίας καθώς και απόφοιτοι των ΕΠΑΛ, ΤΕΕ, ΤΕΛ, ΤΕΣ, ΙΕΚ (Δημοσίου) και ΕΠΑΣ ειδικότητας ανάλογης με την κατεύθυνση της γεωργικής εκμετάλλευσης:</t>
  </si>
  <si>
    <t>Έγκριση περιβαλλοντικών όρων (ΕΠΟ)</t>
  </si>
  <si>
    <t>ΠΕΡΙΓΡΑΦΗ ΚΡΙΤΗΡΙΟΥ</t>
  </si>
  <si>
    <t>Δημοτικό ή Κοινοτικό Διαμέρισμα</t>
  </si>
  <si>
    <t>ΕΙΔΟΣ ΠΑΡΑΣΤΑΤΙΚΟΥ</t>
  </si>
  <si>
    <t>Από τη συνεκτίμηση των ανωτέρω στοιχείων θεωρώ ότι η ημερομηνία που εγκαταστάθηκα για πρώτη φορά σε δική μου γεωργική εκμετάλλευση μεγέθους απαιτήσεων σε εργασία τουλάχιστον 0,5 ΜΑΕ και απέκτησα για πρώτη φορά την ιδιότητα του αρχηγού της, είναι η ακόλουθη:</t>
  </si>
  <si>
    <t>Ο/Η ΑΙΤΩΝ/ΟΥΣΑ</t>
  </si>
  <si>
    <t xml:space="preserve">  Ονοματεπώνυμο</t>
  </si>
  <si>
    <t>Ημερομηνία Έκδοσης Δ.Τ ή Διαβατηρίου</t>
  </si>
  <si>
    <t>Αρχή Έκδοσης Δ.Τ ή Διαβατηρίου</t>
  </si>
  <si>
    <t>Κύριο ταμείο ασφάλισης πριν την εγκατάσταση</t>
  </si>
  <si>
    <t>ΣΥΝΟΛΙΚΟ ΜΕΓΕΘΟΣ ΓΕΩΡΓΙΚΗΣ ΕΚΜΕΤΑΛΛΕΥΣΗΣ ΣΕ ΜΑΕ</t>
  </si>
  <si>
    <t>Κλάδος παραγωγής (Είδος καλλιέργειας)</t>
  </si>
  <si>
    <t>ΑΝΑΛΥΤΙΚΟΣ ΠΙΝΑΚΑΣ ΥΠΟΛΟΓΙΣΜΟΥ ΕΙΣΟΔΗΜΑΤΟΣ (Α.Π.Α) ΓΕΩΡΓΙΚΗΣ ΕΚΜΕΤΑΛΛΕΥΣΗΣ/ΚΛΑΔΟ ΠΑΡΑΓΩΓΗΣ</t>
  </si>
  <si>
    <t>ΑΝΘΡΩΠΙΝΗ ΕΡΓΑΣΙΑ ΣΤΗΝ ΕΚΜΕΤΑΛΛΕΥΣΗ ΣΕ ΜΑΕ</t>
  </si>
  <si>
    <t>ΜΑΕ Φυτικής παραγωγής (%) του συνόλου των ΜΑΕ της γεωργικής εκμετάλλευσης</t>
  </si>
  <si>
    <t>Κτιριακά και λοιπές κατασκευές ζωικής παραγωγής</t>
  </si>
  <si>
    <t>Θερμοκηπιακές εγκαταστάσεις φυτικής παραγωγής</t>
  </si>
  <si>
    <t>Αυτοκινούμενα γεωργικά μηχανήματα</t>
  </si>
  <si>
    <t>Παρελκόμενα γεωργικού ελκυστήρα</t>
  </si>
  <si>
    <t>Εξοπλισμός σταυλικών εγκαταστάσεων</t>
  </si>
  <si>
    <t>Αρδευτικά συστήματα</t>
  </si>
  <si>
    <t>Εξοπλισμός θερμοκηπιακών εγκατάστασεων</t>
  </si>
  <si>
    <t>Μελισσοκομικός εξοπλισμός</t>
  </si>
  <si>
    <t>Έγγειες βελτιώσεις</t>
  </si>
  <si>
    <t>Εγκατάσταση πολυετών φυτειών</t>
  </si>
  <si>
    <t>Λοιπές επενδύσεις γεωργικών κτισμάτων &amp; κατασκευών</t>
  </si>
  <si>
    <t>Λοιπές επενδύσεις</t>
  </si>
  <si>
    <t>Λοιπές επενδύσεις σε μηχανολογικό και άλλο εξοπλισμό</t>
  </si>
  <si>
    <t xml:space="preserve">Συνολικές ΜΑΕ γεωργικής εκματάλλευσης </t>
  </si>
  <si>
    <t>ΚΩΔΙΚΟΣ ΤΟΠ</t>
  </si>
  <si>
    <t>ΚΩΔΙΚΟΣ ΤΕΧΝΙΚΟΟΙΚΟΝΟΜΙΚΟΥ ΠΡΟΣΑΝΑΤΟΛΙΣΜΟΥ (ΤΟΠ)</t>
  </si>
  <si>
    <t>ΚΛΑΔΟΣ ΠΑΡΑΓΩΓΗΣ / ΚΑΛΛΙΕΡΓΕΙΑΣ (βάσει ΤΟΠ)</t>
  </si>
  <si>
    <t>ΜΑΕ ζωικής παραγωγής (%) του συνόλου των ΜΑΕ της γεωργικής εκμετάλλευσης</t>
  </si>
  <si>
    <t>ΜΑΕ ζωικής παραγωγής</t>
  </si>
  <si>
    <t>ΜΑΕ μελισσοκομίας</t>
  </si>
  <si>
    <t>Είδος εκτροφής</t>
  </si>
  <si>
    <t>ΕΠΙΧΕΙΡΗΜΑΤΙΚΟ ΣΧΕΔΙΟ</t>
  </si>
  <si>
    <t>10 = 8 : 9</t>
  </si>
  <si>
    <t>Εισόδημα Α.Π.Α*/ζώο (βάσει δεικτών)</t>
  </si>
  <si>
    <t>8 = 4 X 7</t>
  </si>
  <si>
    <t>Εισόδημα Α.Π.Α*/μελ (βάσει δεικτών)</t>
  </si>
  <si>
    <t>10 = 4 Χ 9</t>
  </si>
  <si>
    <t>12 = 10 : 11</t>
  </si>
  <si>
    <t>7 = 3 Χ 6</t>
  </si>
  <si>
    <t>9 = 3 Χ 8</t>
  </si>
  <si>
    <t>11 = 9 : 10</t>
  </si>
  <si>
    <t>ΕΠΙΠΕΔΟ ΓΕΩΡΓΙΚΟΥ ΕΙΣΟΔΗΜΑΤΟΣ (Α.Π.Α)</t>
  </si>
  <si>
    <t xml:space="preserve">ΓΕΩΡΓΙΚΟ ΕΙΣΟΔΗΜΑ ΕΚΜΕΤΑΛΛΕΥΣΗΣ </t>
  </si>
  <si>
    <t>ΕΙΣΟΔΗΜΑ ΩΣ ΠΟΣΟΣΤΟ ΤΟΥ ΕΙΣΟΔΗΜΑΤΟΣ ΑΝΑΦΟΡΑΣ (%)</t>
  </si>
  <si>
    <r>
      <t>Α.</t>
    </r>
    <r>
      <rPr>
        <b/>
        <sz val="9"/>
        <color indexed="8"/>
        <rFont val="Tahoma"/>
        <family val="2"/>
      </rPr>
      <t> Δ/ΝΣΗ ΑΓΡΟΤΙΚΗΣ ΑΝΑΠΤΥΞΗΣ:</t>
    </r>
  </si>
  <si>
    <r>
      <t>Β.</t>
    </r>
    <r>
      <rPr>
        <b/>
        <sz val="9"/>
        <color indexed="8"/>
        <rFont val="Tahoma"/>
        <family val="2"/>
      </rPr>
      <t> ΔΙΕΥΘΥΝΣΗ ΓΕΩΡΓΙΚΗΣ ΑΝΑΠΤΥΞΗΣ ΠΕΡΙΦΕΡΕΙΑΣ:</t>
    </r>
  </si>
  <si>
    <r>
      <t xml:space="preserve">1. </t>
    </r>
    <r>
      <rPr>
        <b/>
        <sz val="9"/>
        <color indexed="8"/>
        <rFont val="Tahoma"/>
        <family val="2"/>
      </rPr>
      <t>ΗΜΕΡΟΜΗΝΙΑ ΠΑΡΑΛΑΒΗΣ</t>
    </r>
  </si>
  <si>
    <r>
      <t xml:space="preserve">3. </t>
    </r>
    <r>
      <rPr>
        <b/>
        <sz val="9"/>
        <color indexed="8"/>
        <rFont val="Tahoma"/>
        <family val="2"/>
      </rPr>
      <t>ΗΜΕΡΟΜΗΝΙΑ ΠΑΡΑΛΑΒΗΣ</t>
    </r>
  </si>
  <si>
    <t>ΣΥΝΟΔΕΥΟΥΝ ΤΟ ΦΑΚΕΛΟ ΥΠΟΨΗΦΙΟΤΗΤΑΣ</t>
  </si>
  <si>
    <r>
      <t>Επικυρωμένο αντίγραφο (δύο όψεων) της Αστυνομικής Ταυτότητας ή επικυρωμένο αντίγραφο του Διαβατηρίου ή άλλου εγγράφου που να αποδεικνύει την ηλικ</t>
    </r>
    <r>
      <rPr>
        <sz val="9"/>
        <rFont val="Tahoma"/>
        <family val="2"/>
      </rPr>
      <t xml:space="preserve">ία. </t>
    </r>
  </si>
  <si>
    <t>ΟΝΟΜΑΣΙΑ/ΠΕΡΙΓΡΑΦΗ ΣΥΝΗΜΜΕΝΟΥ ΔΙΚΑΙΟΛΟΓΗΤΙΚΟΥ</t>
  </si>
  <si>
    <t>Όνομα</t>
  </si>
  <si>
    <t>Αρδευόμενη</t>
  </si>
  <si>
    <t>Ξηρική</t>
  </si>
  <si>
    <t>Εισόδημα Α.Π.Α*/στρ. (βάσει δεικτών)</t>
  </si>
  <si>
    <t>6 = 4β Χ 5</t>
  </si>
  <si>
    <r>
      <t>2.</t>
    </r>
    <r>
      <rPr>
        <b/>
        <sz val="7"/>
        <rFont val="Tahoma"/>
        <family val="2"/>
      </rPr>
      <t> </t>
    </r>
    <r>
      <rPr>
        <b/>
        <sz val="9"/>
        <rFont val="Tahoma"/>
        <family val="2"/>
      </rPr>
      <t>ΑΡΙΘ. ΠΡΩΤΟΚΟΛΛΟΥ</t>
    </r>
  </si>
  <si>
    <r>
      <t>4.</t>
    </r>
    <r>
      <rPr>
        <b/>
        <sz val="7"/>
        <color indexed="8"/>
        <rFont val="Tahoma"/>
        <family val="2"/>
      </rPr>
      <t> </t>
    </r>
    <r>
      <rPr>
        <b/>
        <sz val="9"/>
        <color indexed="8"/>
        <rFont val="Tahoma"/>
        <family val="2"/>
      </rPr>
      <t>ΑΡΙΘ. ΠΡΩΤΟΚΟΛΛΟΥ</t>
    </r>
  </si>
  <si>
    <t xml:space="preserve">ΚΑΤΑΛΟΓΟΣ ΔΙΚΑΙΟΛΟΓΗΤΙΚΩΝ ΤΑ ΟΠΟΙΑ </t>
  </si>
  <si>
    <t xml:space="preserve">ΓΕΝΙΚΟ ΣΥΝΟΛΟ ΦΥΤΙΚΗΣ ΠΑΡΑΓΩΓΗΣ Γ = (Α + Β)  </t>
  </si>
  <si>
    <t xml:space="preserve">ΓΕΝΙΚΟ ΣΥΝΟΛΟ ΖΩΙΚΗΣ ΠΑΡΑΓΩΓΗΣ (Δ) </t>
  </si>
  <si>
    <t xml:space="preserve">ΓΕΝΙΚΟ ΣΥΝΟΛΟ ΜΕΛΙΣΣΟΚΟΜΙΑΣ (Ε) </t>
  </si>
  <si>
    <t>Δήμος / Κοινότητα</t>
  </si>
  <si>
    <r>
      <t>1. Υποχρέωση παρακολούθησης μαθημάτων θεωρητικής και πρακτικής άσκησης</t>
    </r>
    <r>
      <rPr>
        <sz val="9"/>
        <color indexed="14"/>
        <rFont val="Tahoma"/>
        <family val="2"/>
      </rPr>
      <t xml:space="preserve"> </t>
    </r>
    <r>
      <rPr>
        <sz val="9"/>
        <rFont val="Tahoma"/>
        <family val="2"/>
      </rPr>
      <t>διάρκειας 150 ωρών τουλάχιστον, τα οποία οργανώνονται από πιστοποιημένους φορείς επαγγελματικής κατάρτισης</t>
    </r>
  </si>
  <si>
    <t>Αύξηση εισοδήματος της εκμετάλλευσης ως ποσοστό % του εισοδήματος στην υφιστάμενη κατάσταση.</t>
  </si>
  <si>
    <r>
      <t>Μέτρο 1.3.2:</t>
    </r>
    <r>
      <rPr>
        <sz val="9"/>
        <rFont val="Tahoma"/>
        <family val="2"/>
      </rPr>
      <t xml:space="preserve"> Συμμετοχή γεωργών σε συστήματα για την ποιότητα των τροφίμων </t>
    </r>
  </si>
  <si>
    <t>Στην εκμετάλλευση αυτή εγκαταστάθηκα για πρώτη φορά ως αρχηγός της την …../…../20__</t>
  </si>
  <si>
    <t xml:space="preserve">Κατά το εξεταζόμενο έτος 20__ , το ατομικό εξωαγροτικό μου εισόδημα δεν υπερβαίνει τα 15.000,00 € και το συνολικό οικογενειακό μου εισόδημα από όλες τις πηγές δεν υπερβαίνει τα 22.500,00 €. </t>
  </si>
  <si>
    <t>Άλλος στόχος:</t>
  </si>
  <si>
    <t>Εισόδημα εκμετάλλευσης (Ακαθάριστη Προστιθέμενη Αξία - Α.Π.Α.) ίσο με το 80%  του εισοδήματος αναφοράς ή αύξηση του εισοδήματος της εκμετάλλευσης κατά 10% σε σχέση με την υφιστάμενη κατάσταση.</t>
  </si>
  <si>
    <t>4.2</t>
  </si>
  <si>
    <t>5.3</t>
  </si>
  <si>
    <t>5.4</t>
  </si>
  <si>
    <t xml:space="preserve">Αποδέχομαι τη διασταύρωση των στοιχείων που έχω δηλώσει ή έχω αφήσει ασυμπλήρωτα με επίσημα στοιχεία του Κράτους και των λοιπών Δημόσιων Υπηρεσιών (Στοιχεία ΟΠΕΚΕΠΕ, του Υπουργείου Αγροτικής Ανάπτυξης και Τροφίμων, του φορολογικού TAXIS, του ασφαλιστικού συστήματος της χώρας, του εθνικού δημοτολογίου, του εθνικού κτηματολογίου, των οργανισμών κοινής οφέλειας κλπ.). </t>
  </si>
  <si>
    <t>Να υποβάλλω Ενιαία Δήλωση Εκμετάλλευσης στον ΟΠΕΚΕΠΕ ανελλιπώς καθ΄ όλη τη διάρκεια του Επιχειρηματικού Σχεδίου και των μακροχρόνιων υποχρεώσεων μου, ανεξαρτήτως από τη λήψη ή μη ενιαίας ενίσχυσης.</t>
  </si>
  <si>
    <t>Όνομα Πατέρα</t>
  </si>
  <si>
    <t>Όνομα Μητέρας</t>
  </si>
  <si>
    <t>Επώνυμο Μητέρας</t>
  </si>
  <si>
    <t xml:space="preserve">ΣΥΝΟΛΟ ΙΔΙΟΚΤΗΤΩΝ ΕΚΤΑΣΕΩΝ (Α)   </t>
  </si>
  <si>
    <t xml:space="preserve">ΣΥΝΟΛΟ  ΜΙΣΘΩΜΕΝΩΝ ΕΚΤΑΣΕΩΝ (Β)   </t>
  </si>
  <si>
    <t xml:space="preserve">          του Προγράμματος Αγροτικής Ανάπτυξης της Ελλάδας 2007 - 2013</t>
  </si>
  <si>
    <t>Απολυτήριο ΕΠΑΛ, ΤΕΕ, ΤΕΣ, ΙΕΚ (Δημοσίου), ΕΠΑΣ, ΤΕΛ φυτικής / ζωικής κατεύθυνσης</t>
  </si>
  <si>
    <t>Έχετε δηλώσει εισόδημα από γεωργικές επιχειρήσεις που αφορά σε γεωργική εκμετάλλευση μεγέθους απαιτήσεων σε εργασία από 0,5 ΜΑΕ και άνω κατά την τελευταία πενταετία;</t>
  </si>
  <si>
    <t>ΥΠΕΥΘΥΝΗ ΔΗΛΩΣΗ ΥΠΟΨΗΦΙΟΥ/ΑΣ  ΝΕΟΥ/ΑΣ ΓΕΩΡΓΟΥ (Ν. 1599/1986)</t>
  </si>
  <si>
    <t>Ο / Η (συμπληρώνεται όνομα και επώνυμο)</t>
  </si>
  <si>
    <r>
      <t xml:space="preserve">Εγγραφή στο Μητρώο Αγροτών και Αγροτικών Εκμεταλλεύσεων του Υπουργείου Αγροτικής Ανάπτυξης και Τροφίμων </t>
    </r>
    <r>
      <rPr>
        <b/>
        <i/>
        <sz val="9"/>
        <rFont val="Tahoma"/>
        <family val="2"/>
      </rPr>
      <t>(εντός 24 μηνών το πολύ από την απόφαση έγκρισης)</t>
    </r>
  </si>
  <si>
    <t>Επικυρωμένα αντίγραφα Ενιαίας Δήλωσης Εκμετάλλευσης (Δήλωση ΟΣΔΕ) του υποψήφιου και του/της συζύγου του για το σύνολο των ετών κατά τα οποία έχει υποβληθεί η σχετική δήλωση.</t>
  </si>
  <si>
    <t>Βεβαίωση Δημάρχου ή Κοινοτάρχη για το μόνιμο της κατοικίας του υποψηφίου με αριθμό πρωτοκόλλου και πρόσφατη ημερομηνία έκδοσης.</t>
  </si>
  <si>
    <t>Άδεια εισόδου ή αντίγραφα των καταστάσεων εισόδου σε κοινοτικούς βοσκοτόπους.</t>
  </si>
  <si>
    <t>Απόφαση οριστικής ένταξης και προέγκριση στην περίπτωση δημιουργίας της εκμετάλλευσης από Πρόωρη Συνταξιοδότηση.</t>
  </si>
  <si>
    <t>Τιμολόγιο Πώλησης ή Δελτίο Αποστολής (περίπτωση ειδικού καθεστώτος ΦΠΑ) για την αγορά των μελισσοσμηνών.</t>
  </si>
  <si>
    <t>Επικυρωμένο αντίγραφο μελισσοκομικού βιβλιαρίου υποψηφίου.</t>
  </si>
  <si>
    <t xml:space="preserve">(1) Η γεωργική εκμετάλλευση στην υφιστάμενη κατάσταση οφείλει να είναι μεγέθους τουλάχιστον των 0,5 ΜΑΕ </t>
  </si>
  <si>
    <t xml:space="preserve">Προβλεπόμενη ημ/νια </t>
  </si>
  <si>
    <t>Αντίγραφα Δηλώσεων Φορολογίας Εισοδήματος Ε1 &amp; Ε3 (εφ΄όσον υποβάλλονται) των τριών τελευταίων ετών (και του/της συζύγου, εφόσον δεν υπάρχει κοινή δήλωση των δύο συζύγων στην τριετία).</t>
  </si>
  <si>
    <t>Αντίγραφα Δηλώσεων Ε9 (Αρχικής και όλων των επόμενων μεταβολών και των δύο συζύγων).</t>
  </si>
  <si>
    <t>Εκκαθαριστικά φόρου εισοδήματος των τριών τελευταίων ετών και των δύο συζύγων.</t>
  </si>
  <si>
    <t>Υπεύθυνη δήλωση ότι το περιεχόμενο των αντιγράφων της φορολογικής δήλωσης είναι αληθές και ίδιο με το υποβληθέν στη Δ.Ο.Υ αντίγραφο, εφ΄ όσον τα αντίγραφα που υποβάλλονται δεν είναι επικυρωμένα από τη Δ.Ο.Υ.</t>
  </si>
  <si>
    <t>Πιστοποιητικό Οικογενειακής Κατάστασης.</t>
  </si>
  <si>
    <t>Επικυρωμένο αντίγραφο τίτλου σπουδών.</t>
  </si>
  <si>
    <t>Δικαιολογητικά που αποδεικνύουν τη διάρκεια και το χρονικό διάστημα απασχόλησης για εποχιακή ή με σύμβαση ορισμένου χρόνου ή με ημερομίσθιο αμειβόμενη εργασία του υποψηφίου (συμβάσεις ορισμένου χρόνου, αντίγραφο λογαριασμού ασφαλισμένου από το Ι.Κ.Α.).</t>
  </si>
  <si>
    <t>Επάγγελμα/ιδιότητα πριν την εγκατάσταση</t>
  </si>
  <si>
    <t xml:space="preserve">Διάδοχος γεωργού δικαιούχου πρόωρης συνταξιοδότησης </t>
  </si>
  <si>
    <r>
      <t xml:space="preserve">Στις περιπτώσεις που δεν υπάρχουν φορολογικές δηλώσεις:                             </t>
    </r>
    <r>
      <rPr>
        <b/>
        <sz val="9"/>
        <color indexed="8"/>
        <rFont val="Tahoma"/>
        <family val="2"/>
      </rPr>
      <t xml:space="preserve">α) </t>
    </r>
    <r>
      <rPr>
        <sz val="9"/>
        <color indexed="8"/>
        <rFont val="Tahoma"/>
        <family val="2"/>
      </rPr>
      <t xml:space="preserve">αντίγραφο βεβαίωσης της τελευταίας μεταβολής του μητρώου της ΔΟΥ και εφ΄όσον δεν υφίσταται μεταβολή, αντίγραφο της βεβαίωσης απόδοσης ΑΦΜ επικυρωμένα από οποιαδήποτε διοικητική αρχή. </t>
    </r>
  </si>
  <si>
    <r>
      <t xml:space="preserve">β) </t>
    </r>
    <r>
      <rPr>
        <sz val="9"/>
        <color indexed="8"/>
        <rFont val="Tahoma"/>
        <family val="2"/>
      </rPr>
      <t>υπέυθυνη δήλωση του υποψήφιου νέου γεωργού προς την οικεία ΔΟΥ, με βεβαίωση παραλαβής προς έλεγχο από τη ΔΟΥ, ότι δεν ήταν υπόχρεος σε υποβολή δηλώσεων φορολογίας εισοδήματος την τελευταία τριετία.</t>
    </r>
  </si>
  <si>
    <t xml:space="preserve">Δικαιολογητικά και παραστατικά που να αποδεικνύουν τη διακοπή προηγούμενου επαγγέλματος του υποψήφιου (διακοπή εργασιών, απόλυση, οικειοθελής αποχώρηση, διακοπή κύριας ασφάλισης, διακοπή ταμείου ανεργίας κ.λπ.) </t>
  </si>
  <si>
    <t>Βεβαίωση ποσόστωσης γάλακτος από ΕΛ.Ο.ΓΑ.Κ.</t>
  </si>
  <si>
    <t xml:space="preserve"> Ώρες εργασίας/         ΜΑΕ </t>
  </si>
  <si>
    <t xml:space="preserve">Έκταση  (στρέμματα) </t>
  </si>
  <si>
    <t>Εισόδημα (€)</t>
  </si>
  <si>
    <t xml:space="preserve">ΣΥΝΟΛΟ (Α)   </t>
  </si>
  <si>
    <t>8 = 4β Χ 7</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</si>
</sst>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Δρχ&quot;_-;\-* #,##0\ &quot;Δρχ&quot;_-;_-* &quot;-&quot;\ &quot;Δρχ&quot;_-;_-@_-"/>
    <numFmt numFmtId="165" formatCode="_-* #,##0\ _Δ_ρ_χ_-;\-* #,##0\ _Δ_ρ_χ_-;_-* &quot;-&quot;\ _Δ_ρ_χ_-;_-@_-"/>
    <numFmt numFmtId="166" formatCode="_-* #,##0.00\ &quot;Δρχ&quot;_-;\-* #,##0.00\ &quot;Δρχ&quot;_-;_-* &quot;-&quot;??\ &quot;Δρχ&quot;_-;_-@_-"/>
    <numFmt numFmtId="167" formatCode="_-* #,##0.00\ _Δ_ρ_χ_-;\-* #,##0.00\ _Δ_ρ_χ_-;_-* &quot;-&quot;??\ _Δ_ρ_χ_-;_-@_-"/>
    <numFmt numFmtId="168" formatCode="0.0"/>
    <numFmt numFmtId="169" formatCode="d/m/yyyy;@"/>
    <numFmt numFmtId="170" formatCode="0.000"/>
    <numFmt numFmtId="171" formatCode="0.0000"/>
    <numFmt numFmtId="172" formatCode="0.00000"/>
    <numFmt numFmtId="173" formatCode="0.000%"/>
    <numFmt numFmtId="174" formatCode="0.0000%"/>
    <numFmt numFmtId="175" formatCode="#,##0.000"/>
    <numFmt numFmtId="176" formatCode="#,##0.0000"/>
    <numFmt numFmtId="177" formatCode="#,##0.00000"/>
    <numFmt numFmtId="178" formatCode="#,##0.000000"/>
    <numFmt numFmtId="179" formatCode="#,##0.0000000"/>
    <numFmt numFmtId="180" formatCode="#,##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000000000"/>
    <numFmt numFmtId="199" formatCode="0.000000000000000000000000"/>
    <numFmt numFmtId="200" formatCode="0.0000000000000000000000000"/>
    <numFmt numFmtId="201" formatCode="&quot;Ναι&quot;;&quot;Ναι&quot;;&quot;'Οχι&quot;"/>
    <numFmt numFmtId="202" formatCode="&quot;Αληθές&quot;;&quot;Αληθές&quot;;&quot;Ψευδές&quot;"/>
    <numFmt numFmtId="203" formatCode="&quot;Ενεργοποίηση&quot;;&quot;Ενεργοποίηση&quot;;&quot;Απενεργοποίηση&quot;"/>
    <numFmt numFmtId="204" formatCode="[$€-2]\ #,##0.00_);[Red]\([$€-2]\ #,##0.00\)"/>
    <numFmt numFmtId="205" formatCode="[$-408]dddd\,\ d\ mmmm\ yyyy"/>
    <numFmt numFmtId="206" formatCode="[$-408]h:mm:ss\ AM/PM"/>
    <numFmt numFmtId="207" formatCode="[$-F400]h:mm:ss\ AM/PM"/>
    <numFmt numFmtId="208" formatCode="[$-408]mmm\-yy;@"/>
    <numFmt numFmtId="209" formatCode="_(* #,##0.00_);_(* \(#,##0.00\);_(* &quot;-&quot;??_);_(@_)"/>
    <numFmt numFmtId="210" formatCode="_(* #,##0_);_(* \(#,##0\);_(* &quot;-&quot;_);_(@_)"/>
    <numFmt numFmtId="211" formatCode="_(&quot;$&quot;* #,##0.00_);_(&quot;$&quot;* \(#,##0.00\);_(&quot;$&quot;* &quot;-&quot;??_);_(@_)"/>
    <numFmt numFmtId="212" formatCode="_(&quot;$&quot;* #,##0_);_(&quot;$&quot;* \(#,##0\);_(&quot;$&quot;* &quot;-&quot;_);_(@_)"/>
  </numFmts>
  <fonts count="97">
    <font>
      <sz val="10"/>
      <name val="Arial"/>
      <family val="0"/>
    </font>
    <font>
      <sz val="9"/>
      <name val="Arial"/>
      <family val="2"/>
    </font>
    <font>
      <u val="single"/>
      <sz val="10"/>
      <color indexed="12"/>
      <name val="Arial"/>
      <family val="0"/>
    </font>
    <font>
      <u val="single"/>
      <sz val="10"/>
      <color indexed="36"/>
      <name val="Arial"/>
      <family val="0"/>
    </font>
    <font>
      <b/>
      <sz val="9"/>
      <name val="Arial"/>
      <family val="2"/>
    </font>
    <font>
      <sz val="8"/>
      <name val="Arial"/>
      <family val="0"/>
    </font>
    <font>
      <sz val="12"/>
      <name val="Arial"/>
      <family val="2"/>
    </font>
    <font>
      <sz val="10"/>
      <color indexed="8"/>
      <name val="Arial"/>
      <family val="0"/>
    </font>
    <font>
      <b/>
      <sz val="12"/>
      <color indexed="8"/>
      <name val="Tahoma"/>
      <family val="2"/>
    </font>
    <font>
      <sz val="10"/>
      <name val="Tahoma"/>
      <family val="2"/>
    </font>
    <font>
      <sz val="9"/>
      <name val="Tahoma"/>
      <family val="2"/>
    </font>
    <font>
      <sz val="9"/>
      <color indexed="8"/>
      <name val="Tahoma"/>
      <family val="2"/>
    </font>
    <font>
      <b/>
      <sz val="9"/>
      <color indexed="8"/>
      <name val="Tahoma"/>
      <family val="2"/>
    </font>
    <font>
      <b/>
      <sz val="10"/>
      <name val="Tahoma"/>
      <family val="2"/>
    </font>
    <font>
      <sz val="12"/>
      <name val="Tahoma"/>
      <family val="2"/>
    </font>
    <font>
      <b/>
      <i/>
      <sz val="14"/>
      <name val="Tahoma"/>
      <family val="2"/>
    </font>
    <font>
      <b/>
      <sz val="9"/>
      <name val="Tahoma"/>
      <family val="2"/>
    </font>
    <font>
      <b/>
      <sz val="7"/>
      <name val="Tahoma"/>
      <family val="2"/>
    </font>
    <font>
      <b/>
      <sz val="12"/>
      <name val="Tahoma"/>
      <family val="2"/>
    </font>
    <font>
      <sz val="8"/>
      <name val="Tahoma"/>
      <family val="2"/>
    </font>
    <font>
      <b/>
      <sz val="8"/>
      <name val="Tahoma"/>
      <family val="2"/>
    </font>
    <font>
      <b/>
      <sz val="7"/>
      <color indexed="8"/>
      <name val="Tahoma"/>
      <family val="2"/>
    </font>
    <font>
      <b/>
      <sz val="10"/>
      <color indexed="10"/>
      <name val="Tahoma"/>
      <family val="2"/>
    </font>
    <font>
      <sz val="7"/>
      <name val="Tahoma"/>
      <family val="2"/>
    </font>
    <font>
      <b/>
      <sz val="7"/>
      <color indexed="10"/>
      <name val="Tahoma"/>
      <family val="2"/>
    </font>
    <font>
      <b/>
      <sz val="9"/>
      <color indexed="10"/>
      <name val="Tahoma"/>
      <family val="2"/>
    </font>
    <font>
      <b/>
      <sz val="11"/>
      <name val="Tahoma"/>
      <family val="2"/>
    </font>
    <font>
      <sz val="9"/>
      <color indexed="20"/>
      <name val="Tahoma"/>
      <family val="2"/>
    </font>
    <font>
      <i/>
      <sz val="9"/>
      <name val="Tahoma"/>
      <family val="2"/>
    </font>
    <font>
      <b/>
      <u val="single"/>
      <sz val="7"/>
      <name val="Tahoma"/>
      <family val="2"/>
    </font>
    <font>
      <b/>
      <sz val="14"/>
      <name val="Tahoma"/>
      <family val="2"/>
    </font>
    <font>
      <b/>
      <i/>
      <sz val="9"/>
      <name val="Tahoma"/>
      <family val="2"/>
    </font>
    <font>
      <i/>
      <sz val="10"/>
      <name val="Tahoma"/>
      <family val="2"/>
    </font>
    <font>
      <b/>
      <sz val="13"/>
      <name val="Tahoma"/>
      <family val="2"/>
    </font>
    <font>
      <b/>
      <i/>
      <sz val="12"/>
      <color indexed="8"/>
      <name val="Tahoma"/>
      <family val="2"/>
    </font>
    <font>
      <b/>
      <sz val="16"/>
      <name val="Tahoma"/>
      <family val="2"/>
    </font>
    <font>
      <b/>
      <sz val="10"/>
      <color indexed="8"/>
      <name val="Tahoma"/>
      <family val="2"/>
    </font>
    <font>
      <b/>
      <sz val="6"/>
      <color indexed="10"/>
      <name val="Tahoma"/>
      <family val="2"/>
    </font>
    <font>
      <sz val="6"/>
      <color indexed="10"/>
      <name val="Tahoma"/>
      <family val="2"/>
    </font>
    <font>
      <sz val="10"/>
      <color indexed="8"/>
      <name val="Tahoma"/>
      <family val="2"/>
    </font>
    <font>
      <sz val="9"/>
      <color indexed="14"/>
      <name val="Tahoma"/>
      <family val="2"/>
    </font>
    <font>
      <b/>
      <i/>
      <sz val="8"/>
      <name val="Tahoma"/>
      <family val="2"/>
    </font>
    <font>
      <b/>
      <sz val="8"/>
      <color indexed="10"/>
      <name val="Tahoma"/>
      <family val="2"/>
    </font>
    <font>
      <sz val="10"/>
      <color indexed="9"/>
      <name val="Tahoma"/>
      <family val="2"/>
    </font>
    <font>
      <b/>
      <sz val="30"/>
      <color indexed="57"/>
      <name val="Tahoma"/>
      <family val="2"/>
    </font>
    <font>
      <b/>
      <sz val="26"/>
      <color indexed="57"/>
      <name val="Tahoma"/>
      <family val="2"/>
    </font>
    <font>
      <b/>
      <sz val="32"/>
      <color indexed="57"/>
      <name val="Tahoma"/>
      <family val="2"/>
    </font>
    <font>
      <b/>
      <sz val="24"/>
      <name val="Tahoma"/>
      <family val="2"/>
    </font>
    <font>
      <b/>
      <sz val="22"/>
      <color indexed="57"/>
      <name val="Tahoma"/>
      <family val="2"/>
    </font>
    <font>
      <sz val="9"/>
      <color indexed="9"/>
      <name val="Tahoma"/>
      <family val="2"/>
    </font>
    <font>
      <sz val="11"/>
      <name val="Tahoma"/>
      <family val="2"/>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4"/>
      <color indexed="9"/>
      <name val="Times New Roman"/>
      <family val="0"/>
    </font>
    <font>
      <b/>
      <sz val="12"/>
      <color indexed="9"/>
      <name val="Times New Roman"/>
      <family val="0"/>
    </font>
    <font>
      <b/>
      <sz val="14"/>
      <color indexed="8"/>
      <name val="Times New Roman"/>
      <family val="0"/>
    </font>
    <font>
      <b/>
      <sz val="12"/>
      <color indexed="8"/>
      <name val="Times New Roman"/>
      <family val="0"/>
    </font>
    <font>
      <b/>
      <sz val="32"/>
      <color indexed="52"/>
      <name val="Times New Roman"/>
      <family val="0"/>
    </font>
    <font>
      <b/>
      <sz val="28"/>
      <color indexed="52"/>
      <name val="Times New Roman"/>
      <family val="0"/>
    </font>
    <font>
      <b/>
      <sz val="22"/>
      <color indexed="9"/>
      <name val="Times New Roman"/>
      <family val="0"/>
    </font>
    <font>
      <b/>
      <sz val="20"/>
      <color indexed="9"/>
      <name val="Times New Roman"/>
      <family val="0"/>
    </font>
    <font>
      <b/>
      <sz val="26"/>
      <color indexed="8"/>
      <name val="Times New Roman"/>
      <family val="0"/>
    </font>
    <font>
      <b/>
      <sz val="26"/>
      <color indexed="1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darkGray">
        <fgColor indexed="9"/>
        <bgColor indexed="9"/>
      </patternFill>
    </fill>
    <fill>
      <patternFill patternType="solid">
        <fgColor indexed="22"/>
        <bgColor indexed="64"/>
      </patternFill>
    </fill>
    <fill>
      <patternFill patternType="lightDown"/>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indexed="8"/>
      </left>
      <right style="medium">
        <color indexed="8"/>
      </right>
      <top style="medium">
        <color indexed="8"/>
      </top>
      <bottom style="medium">
        <color indexed="8"/>
      </bottom>
    </border>
    <border>
      <left style="double"/>
      <right style="double"/>
      <top style="double"/>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5" fillId="0" borderId="0" applyNumberFormat="0" applyFill="0" applyBorder="0" applyAlignment="0" applyProtection="0"/>
    <xf numFmtId="0" fontId="3"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130">
    <xf numFmtId="0" fontId="0" fillId="0" borderId="0" xfId="0" applyAlignment="1">
      <alignment/>
    </xf>
    <xf numFmtId="0" fontId="0" fillId="0" borderId="0" xfId="0" applyAlignment="1" applyProtection="1">
      <alignment/>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left" vertical="center" wrapText="1"/>
      <protection locked="0"/>
    </xf>
    <xf numFmtId="0" fontId="9" fillId="0" borderId="0" xfId="0" applyFont="1" applyAlignment="1">
      <alignment/>
    </xf>
    <xf numFmtId="0" fontId="9" fillId="0" borderId="0" xfId="0" applyFont="1" applyBorder="1" applyAlignment="1" applyProtection="1">
      <alignment horizontal="left" vertical="center" wrapText="1"/>
      <protection/>
    </xf>
    <xf numFmtId="0" fontId="9" fillId="0" borderId="0" xfId="0" applyFont="1" applyFill="1" applyBorder="1" applyAlignment="1" applyProtection="1">
      <alignment horizontal="center"/>
      <protection locked="0"/>
    </xf>
    <xf numFmtId="0" fontId="15" fillId="0" borderId="0" xfId="0" applyFont="1" applyFill="1" applyBorder="1" applyAlignment="1" applyProtection="1">
      <alignment horizontal="left"/>
      <protection/>
    </xf>
    <xf numFmtId="0" fontId="9" fillId="0" borderId="0" xfId="0" applyFont="1" applyBorder="1" applyAlignment="1" applyProtection="1">
      <alignment/>
      <protection/>
    </xf>
    <xf numFmtId="0" fontId="10" fillId="0" borderId="10" xfId="0" applyFont="1" applyFill="1" applyBorder="1" applyAlignment="1" applyProtection="1">
      <alignment horizontal="left" vertical="top" wrapText="1"/>
      <protection locked="0"/>
    </xf>
    <xf numFmtId="0" fontId="9" fillId="0" borderId="11" xfId="0" applyFont="1" applyBorder="1" applyAlignment="1" applyProtection="1">
      <alignment/>
      <protection/>
    </xf>
    <xf numFmtId="0" fontId="9" fillId="0" borderId="12" xfId="0" applyFont="1" applyBorder="1" applyAlignment="1" applyProtection="1">
      <alignment/>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0" fontId="22" fillId="0" borderId="12" xfId="0" applyFont="1" applyBorder="1" applyAlignment="1" applyProtection="1">
      <alignment vertical="center"/>
      <protection/>
    </xf>
    <xf numFmtId="0" fontId="23" fillId="0" borderId="0" xfId="0" applyFont="1" applyAlignment="1">
      <alignment/>
    </xf>
    <xf numFmtId="0" fontId="23" fillId="0" borderId="0" xfId="0" applyFont="1" applyAlignment="1">
      <alignment wrapText="1"/>
    </xf>
    <xf numFmtId="0" fontId="16" fillId="0" borderId="0" xfId="0" applyFont="1" applyAlignment="1" applyProtection="1">
      <alignment horizontal="center" wrapText="1"/>
      <protection/>
    </xf>
    <xf numFmtId="0" fontId="9" fillId="0" borderId="0" xfId="0" applyFont="1" applyAlignment="1" applyProtection="1">
      <alignment/>
      <protection/>
    </xf>
    <xf numFmtId="0" fontId="23" fillId="0" borderId="0" xfId="0" applyFont="1" applyAlignment="1">
      <alignment vertical="center"/>
    </xf>
    <xf numFmtId="0" fontId="24" fillId="0" borderId="0" xfId="0" applyFont="1" applyAlignment="1">
      <alignment horizontal="left" vertical="center" wrapText="1"/>
    </xf>
    <xf numFmtId="0" fontId="23" fillId="0" borderId="0" xfId="0" applyFont="1" applyAlignment="1">
      <alignment horizontal="left" vertical="center"/>
    </xf>
    <xf numFmtId="0" fontId="23" fillId="0" borderId="10" xfId="0" applyFont="1" applyFill="1" applyBorder="1" applyAlignment="1" applyProtection="1">
      <alignment horizontal="center" vertical="center" wrapText="1"/>
      <protection locked="0"/>
    </xf>
    <xf numFmtId="0" fontId="23" fillId="0" borderId="0" xfId="0" applyFont="1" applyAlignment="1">
      <alignment horizontal="left"/>
    </xf>
    <xf numFmtId="0" fontId="23" fillId="0" borderId="0" xfId="0" applyFont="1" applyAlignment="1" applyProtection="1">
      <alignment/>
      <protection/>
    </xf>
    <xf numFmtId="0" fontId="23" fillId="0" borderId="0" xfId="0" applyFont="1" applyFill="1" applyAlignment="1">
      <alignment/>
    </xf>
    <xf numFmtId="0" fontId="16" fillId="0" borderId="10" xfId="0" applyFont="1" applyFill="1" applyBorder="1" applyAlignment="1" applyProtection="1">
      <alignment horizontal="center" vertic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vertical="center"/>
      <protection/>
    </xf>
    <xf numFmtId="0" fontId="17"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protection/>
    </xf>
    <xf numFmtId="0" fontId="23" fillId="0" borderId="0" xfId="0" applyFont="1" applyFill="1" applyAlignment="1" applyProtection="1">
      <alignment/>
      <protection/>
    </xf>
    <xf numFmtId="0" fontId="9" fillId="0" borderId="0" xfId="0" applyFont="1" applyAlignment="1" applyProtection="1">
      <alignment horizontal="center" vertical="center"/>
      <protection/>
    </xf>
    <xf numFmtId="0" fontId="16" fillId="0" borderId="15" xfId="0" applyFont="1" applyFill="1" applyBorder="1" applyAlignment="1" applyProtection="1">
      <alignment horizontal="center" vertical="center" wrapText="1"/>
      <protection/>
    </xf>
    <xf numFmtId="0" fontId="10" fillId="0" borderId="16" xfId="0"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7" fillId="0" borderId="0" xfId="0" applyFont="1" applyAlignment="1" applyProtection="1">
      <alignment horizontal="center" vertical="center"/>
      <protection/>
    </xf>
    <xf numFmtId="0" fontId="23" fillId="0" borderId="0" xfId="0" applyFont="1" applyFill="1" applyAlignment="1" applyProtection="1">
      <alignment horizontal="center" vertical="center"/>
      <protection/>
    </xf>
    <xf numFmtId="0" fontId="17" fillId="33" borderId="1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top" wrapText="1"/>
      <protection locked="0"/>
    </xf>
    <xf numFmtId="0" fontId="10" fillId="0" borderId="17"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9" fillId="0" borderId="0" xfId="0" applyFont="1" applyAlignment="1" applyProtection="1">
      <alignment/>
      <protection locked="0"/>
    </xf>
    <xf numFmtId="0" fontId="23" fillId="0" borderId="0" xfId="0" applyFont="1" applyFill="1" applyBorder="1" applyAlignment="1" applyProtection="1">
      <alignment horizontal="center" vertical="center"/>
      <protection/>
    </xf>
    <xf numFmtId="0" fontId="17" fillId="0" borderId="0" xfId="0" applyFont="1" applyAlignment="1" applyProtection="1">
      <alignment horizontal="center" vertical="center"/>
      <protection locked="0"/>
    </xf>
    <xf numFmtId="0" fontId="0" fillId="0" borderId="0" xfId="0" applyFill="1" applyAlignment="1">
      <alignment/>
    </xf>
    <xf numFmtId="0" fontId="16"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protection/>
    </xf>
    <xf numFmtId="0" fontId="10" fillId="0" borderId="0" xfId="0" applyFont="1" applyFill="1" applyBorder="1" applyAlignment="1" applyProtection="1">
      <alignment horizontal="center" vertical="center" wrapText="1"/>
      <protection locked="0"/>
    </xf>
    <xf numFmtId="0" fontId="23" fillId="0" borderId="0" xfId="0" applyFont="1" applyBorder="1" applyAlignment="1" applyProtection="1">
      <alignment horizontal="center"/>
      <protection/>
    </xf>
    <xf numFmtId="0" fontId="23"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protection/>
    </xf>
    <xf numFmtId="0" fontId="17" fillId="34" borderId="10" xfId="0" applyFont="1" applyFill="1" applyBorder="1" applyAlignment="1" applyProtection="1">
      <alignment horizontal="center" vertical="center" wrapText="1"/>
      <protection/>
    </xf>
    <xf numFmtId="0" fontId="9" fillId="0" borderId="18" xfId="0" applyFont="1" applyFill="1" applyBorder="1" applyAlignment="1" applyProtection="1">
      <alignment/>
      <protection/>
    </xf>
    <xf numFmtId="0" fontId="19" fillId="0" borderId="0" xfId="0" applyFont="1" applyFill="1" applyAlignment="1" applyProtection="1">
      <alignment horizontal="center" vertical="center" wrapText="1"/>
      <protection/>
    </xf>
    <xf numFmtId="0" fontId="19" fillId="0" borderId="0" xfId="0" applyFont="1" applyFill="1" applyAlignment="1" applyProtection="1">
      <alignment vertical="center" wrapText="1"/>
      <protection/>
    </xf>
    <xf numFmtId="0" fontId="17" fillId="0" borderId="0" xfId="0" applyFont="1" applyFill="1" applyAlignment="1" applyProtection="1">
      <alignment/>
      <protection/>
    </xf>
    <xf numFmtId="0" fontId="17" fillId="0" borderId="0" xfId="0" applyFont="1" applyFill="1" applyAlignment="1" applyProtection="1">
      <alignment horizontal="center" vertical="center"/>
      <protection/>
    </xf>
    <xf numFmtId="0" fontId="16" fillId="33" borderId="10" xfId="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0" xfId="0" applyFont="1" applyAlignment="1" applyProtection="1">
      <alignment horizontal="center" vertical="center"/>
      <protection/>
    </xf>
    <xf numFmtId="0" fontId="16" fillId="0" borderId="0" xfId="0" applyFont="1" applyFill="1" applyBorder="1" applyAlignment="1" applyProtection="1">
      <alignment horizontal="center" vertical="center"/>
      <protection locked="0"/>
    </xf>
    <xf numFmtId="0" fontId="10" fillId="0" borderId="0" xfId="0" applyFont="1" applyBorder="1" applyAlignment="1" applyProtection="1">
      <alignment vertical="center"/>
      <protection/>
    </xf>
    <xf numFmtId="169" fontId="18" fillId="0" borderId="10" xfId="0" applyNumberFormat="1" applyFont="1" applyFill="1" applyBorder="1" applyAlignment="1" applyProtection="1">
      <alignment horizontal="center" vertical="top" wrapText="1"/>
      <protection locked="0"/>
    </xf>
    <xf numFmtId="0" fontId="19" fillId="0" borderId="19" xfId="0" applyFont="1" applyBorder="1" applyAlignment="1" applyProtection="1">
      <alignment horizontal="center" vertical="top" wrapText="1"/>
      <protection/>
    </xf>
    <xf numFmtId="0" fontId="19" fillId="0" borderId="20" xfId="0" applyFont="1" applyBorder="1" applyAlignment="1" applyProtection="1">
      <alignment horizontal="center" vertical="top" wrapText="1"/>
      <protection/>
    </xf>
    <xf numFmtId="0" fontId="20" fillId="0" borderId="0" xfId="0" applyFont="1" applyBorder="1" applyAlignment="1" applyProtection="1">
      <alignment horizontal="center" vertical="top" wrapText="1"/>
      <protection/>
    </xf>
    <xf numFmtId="0" fontId="19" fillId="0" borderId="21" xfId="0" applyFont="1" applyBorder="1" applyAlignment="1" applyProtection="1">
      <alignment horizontal="center" vertical="top" wrapText="1"/>
      <protection/>
    </xf>
    <xf numFmtId="0" fontId="19" fillId="0" borderId="0" xfId="0" applyFont="1" applyBorder="1" applyAlignment="1" applyProtection="1">
      <alignment horizontal="center" vertical="top" wrapText="1"/>
      <protection/>
    </xf>
    <xf numFmtId="169" fontId="14" fillId="0" borderId="10" xfId="0" applyNumberFormat="1" applyFont="1" applyFill="1" applyBorder="1" applyAlignment="1" applyProtection="1">
      <alignment horizontal="center" vertical="top" wrapText="1"/>
      <protection locked="0"/>
    </xf>
    <xf numFmtId="0" fontId="32" fillId="0" borderId="0" xfId="0" applyFont="1" applyAlignment="1">
      <alignment horizontal="center" vertical="top" wrapText="1"/>
    </xf>
    <xf numFmtId="0" fontId="34" fillId="35" borderId="0" xfId="0" applyFont="1" applyFill="1" applyBorder="1" applyAlignment="1">
      <alignment horizontal="center" vertical="top" wrapText="1"/>
    </xf>
    <xf numFmtId="0" fontId="32" fillId="0" borderId="0" xfId="0" applyFont="1" applyBorder="1" applyAlignment="1">
      <alignment horizontal="center" vertical="top" wrapText="1"/>
    </xf>
    <xf numFmtId="0" fontId="16" fillId="0" borderId="17"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Alignment="1">
      <alignment horizontal="center"/>
    </xf>
    <xf numFmtId="0" fontId="13" fillId="0" borderId="0" xfId="0" applyFont="1" applyAlignment="1" applyProtection="1">
      <alignment horizontal="center"/>
      <protection/>
    </xf>
    <xf numFmtId="0" fontId="10" fillId="0" borderId="0" xfId="0" applyFont="1" applyAlignment="1">
      <alignment/>
    </xf>
    <xf numFmtId="0" fontId="10" fillId="0" borderId="0" xfId="0" applyFont="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0" fontId="16" fillId="0" borderId="0" xfId="0" applyFont="1" applyAlignment="1" applyProtection="1">
      <alignment vertical="center"/>
      <protection/>
    </xf>
    <xf numFmtId="0" fontId="16" fillId="0" borderId="0" xfId="0" applyFont="1" applyAlignment="1">
      <alignment horizontal="center" vertical="center"/>
    </xf>
    <xf numFmtId="0" fontId="16" fillId="0" borderId="0" xfId="0" applyFont="1" applyAlignment="1">
      <alignment vertical="center"/>
    </xf>
    <xf numFmtId="0" fontId="16" fillId="33" borderId="10" xfId="0" applyFont="1" applyFill="1" applyBorder="1" applyAlignment="1" applyProtection="1">
      <alignment horizontal="right" vertical="center" wrapText="1"/>
      <protection/>
    </xf>
    <xf numFmtId="0" fontId="16" fillId="33" borderId="10" xfId="0" applyFont="1" applyFill="1" applyBorder="1" applyAlignment="1">
      <alignment horizontal="right" vertical="center" wrapText="1"/>
    </xf>
    <xf numFmtId="0" fontId="10" fillId="0" borderId="0" xfId="0" applyFont="1" applyFill="1" applyBorder="1" applyAlignment="1">
      <alignment vertical="center"/>
    </xf>
    <xf numFmtId="0" fontId="10" fillId="0" borderId="18" xfId="0" applyFont="1" applyFill="1" applyBorder="1" applyAlignment="1">
      <alignment vertical="center"/>
    </xf>
    <xf numFmtId="0" fontId="16" fillId="34" borderId="10" xfId="0" applyFont="1" applyFill="1" applyBorder="1" applyAlignment="1" applyProtection="1">
      <alignment horizontal="right" vertical="center" wrapText="1"/>
      <protection/>
    </xf>
    <xf numFmtId="0" fontId="16" fillId="34" borderId="1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0" fillId="34" borderId="0" xfId="0" applyFont="1" applyFill="1" applyBorder="1" applyAlignment="1" applyProtection="1">
      <alignment horizontal="right" vertical="center"/>
      <protection/>
    </xf>
    <xf numFmtId="0" fontId="10" fillId="34" borderId="0" xfId="0" applyFont="1" applyFill="1" applyAlignment="1">
      <alignment horizontal="right" vertical="center"/>
    </xf>
    <xf numFmtId="0" fontId="10" fillId="0" borderId="0" xfId="0" applyFont="1" applyAlignment="1" applyProtection="1">
      <alignment horizontal="right" vertical="center"/>
      <protection/>
    </xf>
    <xf numFmtId="0" fontId="10" fillId="0" borderId="0" xfId="0" applyFont="1" applyFill="1" applyAlignment="1">
      <alignment vertical="center"/>
    </xf>
    <xf numFmtId="0" fontId="10" fillId="0" borderId="0" xfId="0" applyFont="1" applyAlignment="1">
      <alignment horizontal="right" vertical="center"/>
    </xf>
    <xf numFmtId="0" fontId="10" fillId="0" borderId="0" xfId="0" applyFont="1" applyAlignment="1" applyProtection="1">
      <alignment horizontal="right"/>
      <protection/>
    </xf>
    <xf numFmtId="0" fontId="10" fillId="0" borderId="0" xfId="0" applyFont="1" applyFill="1" applyAlignment="1">
      <alignment/>
    </xf>
    <xf numFmtId="0" fontId="28" fillId="0" borderId="0" xfId="0" applyFont="1" applyFill="1" applyBorder="1" applyAlignment="1">
      <alignment horizontal="center" vertical="center" wrapText="1"/>
    </xf>
    <xf numFmtId="0" fontId="10" fillId="0" borderId="0" xfId="0" applyFont="1" applyFill="1" applyBorder="1" applyAlignment="1">
      <alignment horizontal="center" vertical="top"/>
    </xf>
    <xf numFmtId="0" fontId="16" fillId="0" borderId="0" xfId="0" applyFont="1" applyAlignment="1">
      <alignment/>
    </xf>
    <xf numFmtId="0" fontId="37" fillId="0" borderId="0" xfId="0" applyFont="1" applyAlignment="1">
      <alignment horizontal="left" vertical="center" wrapText="1"/>
    </xf>
    <xf numFmtId="0" fontId="38" fillId="0" borderId="0" xfId="0" applyFont="1" applyAlignment="1">
      <alignment horizontal="left" vertical="center"/>
    </xf>
    <xf numFmtId="0" fontId="37" fillId="0" borderId="0" xfId="0" applyFont="1" applyFill="1" applyAlignment="1">
      <alignment horizontal="left" vertical="center" wrapText="1"/>
    </xf>
    <xf numFmtId="0" fontId="16" fillId="35" borderId="10" xfId="0" applyFont="1" applyFill="1" applyBorder="1" applyAlignment="1" applyProtection="1">
      <alignment horizontal="left" vertical="center" wrapText="1"/>
      <protection/>
    </xf>
    <xf numFmtId="0" fontId="16" fillId="35" borderId="0" xfId="0" applyFont="1" applyFill="1" applyBorder="1" applyAlignment="1" applyProtection="1">
      <alignment vertical="center"/>
      <protection/>
    </xf>
    <xf numFmtId="0" fontId="10" fillId="0" borderId="10" xfId="0" applyFont="1" applyBorder="1" applyAlignment="1" applyProtection="1">
      <alignment horizontal="right" vertical="center"/>
      <protection/>
    </xf>
    <xf numFmtId="0" fontId="16" fillId="0" borderId="10" xfId="0" applyFont="1" applyBorder="1" applyAlignment="1">
      <alignment horizontal="right" vertical="center"/>
    </xf>
    <xf numFmtId="0" fontId="10" fillId="0" borderId="10" xfId="0" applyFont="1" applyBorder="1" applyAlignment="1" applyProtection="1">
      <alignment horizontal="right"/>
      <protection/>
    </xf>
    <xf numFmtId="0" fontId="10" fillId="0" borderId="10" xfId="0" applyFont="1" applyBorder="1" applyAlignment="1">
      <alignment horizontal="right" vertical="center"/>
    </xf>
    <xf numFmtId="0" fontId="10" fillId="0" borderId="10" xfId="0" applyFont="1" applyBorder="1" applyAlignment="1">
      <alignment horizontal="right" vertical="center" wrapText="1"/>
    </xf>
    <xf numFmtId="0" fontId="10" fillId="34" borderId="10" xfId="0" applyFont="1" applyFill="1" applyBorder="1" applyAlignment="1" applyProtection="1">
      <alignment horizontal="right" vertical="center"/>
      <protection/>
    </xf>
    <xf numFmtId="0" fontId="10" fillId="34" borderId="10" xfId="0" applyFont="1" applyFill="1" applyBorder="1" applyAlignment="1">
      <alignment horizontal="right" vertical="center"/>
    </xf>
    <xf numFmtId="0" fontId="16" fillId="34" borderId="10" xfId="0"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16"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6" fillId="0" borderId="0" xfId="0" applyFont="1" applyFill="1" applyBorder="1" applyAlignment="1" applyProtection="1">
      <alignment horizontal="left" vertical="center" wrapText="1"/>
      <protection/>
    </xf>
    <xf numFmtId="0" fontId="10" fillId="0" borderId="0" xfId="0" applyFont="1" applyBorder="1" applyAlignment="1" applyProtection="1">
      <alignment vertical="center" wrapText="1"/>
      <protection/>
    </xf>
    <xf numFmtId="0" fontId="16" fillId="33" borderId="15"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6" fillId="0" borderId="24" xfId="0" applyFont="1" applyFill="1" applyBorder="1" applyAlignment="1" applyProtection="1">
      <alignment horizontal="left" vertical="center" wrapText="1"/>
      <protection/>
    </xf>
    <xf numFmtId="0" fontId="16" fillId="34" borderId="0" xfId="0" applyFont="1" applyFill="1" applyAlignment="1" applyProtection="1">
      <alignment horizontal="center" vertical="center"/>
      <protection/>
    </xf>
    <xf numFmtId="0" fontId="16" fillId="0" borderId="10" xfId="0" applyFont="1" applyFill="1" applyBorder="1" applyAlignment="1" applyProtection="1">
      <alignment horizontal="center" vertical="center" wrapText="1"/>
      <protection locked="0"/>
    </xf>
    <xf numFmtId="0" fontId="10" fillId="0" borderId="24" xfId="0" applyFont="1" applyBorder="1" applyAlignment="1" applyProtection="1">
      <alignment vertical="center"/>
      <protection/>
    </xf>
    <xf numFmtId="0" fontId="39" fillId="35" borderId="10" xfId="0" applyFont="1" applyFill="1" applyBorder="1" applyAlignment="1">
      <alignment horizontal="center" vertical="center" wrapText="1"/>
    </xf>
    <xf numFmtId="0" fontId="12" fillId="0" borderId="25" xfId="0" applyFont="1" applyBorder="1" applyAlignment="1">
      <alignment horizontal="center" vertical="center" wrapText="1"/>
    </xf>
    <xf numFmtId="0" fontId="13" fillId="0" borderId="25"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34" borderId="21"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1" fillId="34" borderId="10" xfId="0" applyFont="1" applyFill="1" applyBorder="1" applyAlignment="1">
      <alignment horizontal="left" vertical="top" wrapText="1"/>
    </xf>
    <xf numFmtId="0" fontId="0" fillId="0" borderId="10" xfId="0" applyBorder="1" applyAlignment="1">
      <alignment/>
    </xf>
    <xf numFmtId="0" fontId="16" fillId="0" borderId="0" xfId="0" applyFont="1" applyBorder="1" applyAlignment="1">
      <alignment vertical="center"/>
    </xf>
    <xf numFmtId="0" fontId="16" fillId="0" borderId="16" xfId="0" applyFont="1" applyBorder="1" applyAlignment="1" applyProtection="1">
      <alignment vertical="center"/>
      <protection/>
    </xf>
    <xf numFmtId="0" fontId="16" fillId="35" borderId="16" xfId="0" applyFont="1" applyFill="1" applyBorder="1" applyAlignment="1" applyProtection="1">
      <alignment horizontal="left" vertical="center" wrapText="1"/>
      <protection/>
    </xf>
    <xf numFmtId="0" fontId="16" fillId="35" borderId="16" xfId="0" applyFont="1" applyFill="1" applyBorder="1" applyAlignment="1" applyProtection="1">
      <alignment horizontal="justify" vertical="center"/>
      <protection/>
    </xf>
    <xf numFmtId="0" fontId="16" fillId="35" borderId="16" xfId="0" applyFont="1" applyFill="1" applyBorder="1" applyAlignment="1" applyProtection="1">
      <alignment horizontal="center" vertical="center"/>
      <protection/>
    </xf>
    <xf numFmtId="0" fontId="16" fillId="35" borderId="16" xfId="0" applyFont="1" applyFill="1" applyBorder="1" applyAlignment="1" applyProtection="1">
      <alignment horizontal="left" vertical="center"/>
      <protection/>
    </xf>
    <xf numFmtId="0" fontId="16" fillId="35" borderId="16" xfId="0" applyFont="1" applyFill="1" applyBorder="1" applyAlignment="1" applyProtection="1">
      <alignment vertical="center"/>
      <protection/>
    </xf>
    <xf numFmtId="0" fontId="16" fillId="0" borderId="16" xfId="0" applyFont="1" applyFill="1" applyBorder="1" applyAlignment="1" applyProtection="1">
      <alignment horizontal="left" vertical="center" wrapText="1"/>
      <protection/>
    </xf>
    <xf numFmtId="0" fontId="16" fillId="35" borderId="16" xfId="0" applyFont="1" applyFill="1" applyBorder="1" applyAlignment="1" applyProtection="1">
      <alignment horizontal="center" vertical="center" wrapText="1"/>
      <protection/>
    </xf>
    <xf numFmtId="0" fontId="16" fillId="35" borderId="16" xfId="0" applyFont="1" applyFill="1" applyBorder="1" applyAlignment="1" applyProtection="1">
      <alignment vertical="center" wrapText="1"/>
      <protection/>
    </xf>
    <xf numFmtId="0" fontId="10" fillId="0" borderId="23" xfId="0"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27" xfId="0" applyFont="1" applyFill="1" applyBorder="1" applyAlignment="1" applyProtection="1">
      <alignment vertical="center" wrapText="1"/>
      <protection locked="0"/>
    </xf>
    <xf numFmtId="0" fontId="9" fillId="0" borderId="0" xfId="0" applyFont="1" applyAlignment="1">
      <alignment vertical="center"/>
    </xf>
    <xf numFmtId="0" fontId="10" fillId="0" borderId="26" xfId="0" applyFont="1" applyFill="1" applyBorder="1" applyAlignment="1">
      <alignment horizontal="center" vertical="center"/>
    </xf>
    <xf numFmtId="0" fontId="10" fillId="0" borderId="0" xfId="0" applyFont="1" applyBorder="1" applyAlignment="1">
      <alignment horizontal="right" vertical="center"/>
    </xf>
    <xf numFmtId="0" fontId="10" fillId="0" borderId="15" xfId="0" applyFont="1" applyBorder="1" applyAlignment="1" applyProtection="1">
      <alignment horizontal="right" vertical="center"/>
      <protection/>
    </xf>
    <xf numFmtId="0" fontId="27" fillId="0" borderId="10" xfId="0" applyFont="1" applyFill="1" applyBorder="1" applyAlignment="1" applyProtection="1">
      <alignment horizontal="center" vertical="center" wrapText="1"/>
      <protection locked="0"/>
    </xf>
    <xf numFmtId="177" fontId="10" fillId="0" borderId="0" xfId="0" applyNumberFormat="1"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177" fontId="16" fillId="0" borderId="0" xfId="0" applyNumberFormat="1" applyFont="1" applyFill="1" applyBorder="1" applyAlignment="1" applyProtection="1">
      <alignment horizontal="left" vertical="center" wrapText="1"/>
      <protection/>
    </xf>
    <xf numFmtId="0" fontId="27" fillId="0" borderId="0" xfId="0" applyFont="1" applyFill="1" applyBorder="1" applyAlignment="1">
      <alignment horizontal="right" vertical="center" wrapText="1"/>
    </xf>
    <xf numFmtId="0" fontId="10" fillId="0" borderId="0" xfId="0" applyFont="1" applyFill="1" applyBorder="1" applyAlignment="1" applyProtection="1">
      <alignment horizontal="left" vertical="center" wrapText="1"/>
      <protection/>
    </xf>
    <xf numFmtId="0" fontId="10" fillId="0" borderId="10" xfId="0" applyFont="1" applyBorder="1" applyAlignment="1">
      <alignment vertical="center"/>
    </xf>
    <xf numFmtId="0" fontId="16" fillId="36" borderId="10" xfId="0" applyFont="1" applyFill="1" applyBorder="1" applyAlignment="1" applyProtection="1">
      <alignment horizontal="center" vertical="center" wrapText="1"/>
      <protection/>
    </xf>
    <xf numFmtId="0" fontId="16" fillId="0" borderId="24"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vertical="center" wrapText="1"/>
      <protection locked="0"/>
    </xf>
    <xf numFmtId="0" fontId="10" fillId="0" borderId="0" xfId="0" applyFont="1" applyFill="1" applyAlignment="1" applyProtection="1">
      <alignment horizontal="left" vertical="center"/>
      <protection locked="0"/>
    </xf>
    <xf numFmtId="3" fontId="10" fillId="37" borderId="10" xfId="0" applyNumberFormat="1" applyFont="1" applyFill="1" applyBorder="1" applyAlignment="1" applyProtection="1">
      <alignment horizontal="center" vertical="center" wrapText="1"/>
      <protection/>
    </xf>
    <xf numFmtId="10" fontId="10" fillId="37" borderId="16" xfId="62" applyNumberFormat="1" applyFont="1" applyFill="1" applyBorder="1" applyAlignment="1" applyProtection="1">
      <alignment horizontal="center" vertical="center" wrapText="1"/>
      <protection/>
    </xf>
    <xf numFmtId="0" fontId="10" fillId="0" borderId="0" xfId="0" applyFont="1" applyAlignment="1">
      <alignment wrapText="1"/>
    </xf>
    <xf numFmtId="0" fontId="10" fillId="0" borderId="10" xfId="0" applyFont="1" applyBorder="1" applyAlignment="1">
      <alignment vertical="center" wrapText="1"/>
    </xf>
    <xf numFmtId="0" fontId="19" fillId="0" borderId="0" xfId="0" applyFont="1" applyAlignment="1" applyProtection="1">
      <alignment vertical="center"/>
      <protection/>
    </xf>
    <xf numFmtId="0" fontId="19" fillId="0" borderId="0" xfId="0" applyFont="1" applyBorder="1" applyAlignment="1" applyProtection="1">
      <alignment vertical="center"/>
      <protection/>
    </xf>
    <xf numFmtId="0" fontId="42" fillId="0" borderId="0" xfId="0" applyFont="1" applyFill="1" applyBorder="1" applyAlignment="1" applyProtection="1">
      <alignment horizontal="left" vertical="center"/>
      <protection/>
    </xf>
    <xf numFmtId="0" fontId="16" fillId="0" borderId="26" xfId="0" applyFont="1" applyFill="1" applyBorder="1" applyAlignment="1" applyProtection="1">
      <alignment horizontal="left" vertical="center" wrapText="1"/>
      <protection/>
    </xf>
    <xf numFmtId="0" fontId="10" fillId="0" borderId="10" xfId="0" applyFont="1" applyBorder="1" applyAlignment="1">
      <alignment horizontal="center" vertical="center" wrapText="1"/>
    </xf>
    <xf numFmtId="0" fontId="17" fillId="0" borderId="0" xfId="0" applyFont="1" applyFill="1" applyBorder="1" applyAlignment="1" applyProtection="1">
      <alignment vertical="center" wrapText="1"/>
      <protection/>
    </xf>
    <xf numFmtId="0" fontId="10" fillId="0" borderId="10" xfId="0" applyFont="1" applyBorder="1" applyAlignment="1" applyProtection="1">
      <alignment horizontal="center" vertical="top" wrapText="1"/>
      <protection/>
    </xf>
    <xf numFmtId="0" fontId="10" fillId="0" borderId="10" xfId="0" applyFont="1" applyBorder="1" applyAlignment="1" applyProtection="1">
      <alignment horizontal="justify" vertical="top" wrapText="1"/>
      <protection/>
    </xf>
    <xf numFmtId="0" fontId="10" fillId="0" borderId="10" xfId="0" applyFont="1" applyFill="1" applyBorder="1" applyAlignment="1" applyProtection="1">
      <alignment horizontal="center" vertical="top" wrapText="1"/>
      <protection/>
    </xf>
    <xf numFmtId="0" fontId="10" fillId="0" borderId="10" xfId="0" applyFont="1" applyFill="1" applyBorder="1" applyAlignment="1" applyProtection="1">
      <alignment horizontal="justify"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0" fontId="1" fillId="0" borderId="0" xfId="0" applyFont="1" applyAlignment="1" applyProtection="1">
      <alignment wrapText="1"/>
      <protection/>
    </xf>
    <xf numFmtId="0" fontId="1" fillId="0" borderId="0" xfId="0" applyFont="1" applyAlignment="1" applyProtection="1">
      <alignment horizontal="justify" vertical="top" wrapText="1"/>
      <protection/>
    </xf>
    <xf numFmtId="0" fontId="1" fillId="0" borderId="0" xfId="0" applyFont="1" applyFill="1" applyAlignment="1" applyProtection="1">
      <alignment horizontal="justify" vertical="top" wrapText="1"/>
      <protection/>
    </xf>
    <xf numFmtId="0" fontId="1" fillId="0" borderId="0" xfId="0" applyFont="1" applyAlignment="1" applyProtection="1">
      <alignment horizontal="justify" wrapText="1"/>
      <protection/>
    </xf>
    <xf numFmtId="0" fontId="1" fillId="0" borderId="0" xfId="0" applyFont="1" applyFill="1" applyAlignment="1" applyProtection="1">
      <alignment horizontal="justify" wrapText="1"/>
      <protection/>
    </xf>
    <xf numFmtId="0" fontId="1" fillId="0" borderId="22" xfId="0" applyFont="1" applyBorder="1" applyAlignment="1">
      <alignment horizontal="center" vertical="top" wrapText="1"/>
    </xf>
    <xf numFmtId="0" fontId="10" fillId="0" borderId="0" xfId="0" applyFont="1" applyAlignment="1" applyProtection="1">
      <alignment horizontal="justify" wrapText="1"/>
      <protection/>
    </xf>
    <xf numFmtId="0" fontId="10" fillId="0" borderId="0" xfId="0" applyFont="1" applyAlignment="1" applyProtection="1">
      <alignment horizontal="center" wrapText="1"/>
      <protection/>
    </xf>
    <xf numFmtId="0" fontId="1" fillId="0" borderId="0" xfId="0" applyFont="1" applyAlignment="1" applyProtection="1">
      <alignment vertical="top" wrapText="1"/>
      <protection/>
    </xf>
    <xf numFmtId="0" fontId="10" fillId="0" borderId="0" xfId="0" applyFont="1" applyAlignment="1">
      <alignment horizontal="center"/>
    </xf>
    <xf numFmtId="0" fontId="1" fillId="0" borderId="0" xfId="0" applyFont="1" applyAlignment="1" applyProtection="1">
      <alignment horizontal="center" wrapText="1"/>
      <protection/>
    </xf>
    <xf numFmtId="0" fontId="10" fillId="0" borderId="10" xfId="0" applyFont="1" applyBorder="1" applyAlignment="1">
      <alignment horizontal="left" vertical="center" wrapText="1"/>
    </xf>
    <xf numFmtId="0" fontId="16" fillId="0" borderId="16" xfId="0" applyFont="1" applyBorder="1" applyAlignment="1">
      <alignment horizontal="center" vertical="top"/>
    </xf>
    <xf numFmtId="0" fontId="16" fillId="0" borderId="10" xfId="0" applyFont="1" applyBorder="1" applyAlignment="1">
      <alignment vertical="center"/>
    </xf>
    <xf numFmtId="0" fontId="10" fillId="0" borderId="0" xfId="0" applyFont="1" applyAlignment="1">
      <alignment vertical="center"/>
    </xf>
    <xf numFmtId="0" fontId="16" fillId="0" borderId="28" xfId="0" applyFont="1" applyBorder="1" applyAlignment="1">
      <alignment horizontal="center" vertical="center"/>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6" fillId="0" borderId="0" xfId="0" applyFont="1" applyAlignment="1" applyProtection="1">
      <alignment horizontal="left" wrapText="1"/>
      <protection/>
    </xf>
    <xf numFmtId="0" fontId="10" fillId="0" borderId="24"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xf>
    <xf numFmtId="0" fontId="10" fillId="0" borderId="17" xfId="0" applyFont="1" applyBorder="1" applyAlignment="1">
      <alignment/>
    </xf>
    <xf numFmtId="0" fontId="10" fillId="0" borderId="16" xfId="0" applyFont="1" applyBorder="1" applyAlignment="1">
      <alignment/>
    </xf>
    <xf numFmtId="0" fontId="16" fillId="0" borderId="15" xfId="0" applyFont="1" applyBorder="1" applyAlignment="1">
      <alignment horizontal="left" vertical="top" wrapText="1"/>
    </xf>
    <xf numFmtId="0" fontId="16" fillId="34" borderId="10" xfId="0" applyFont="1" applyFill="1" applyBorder="1" applyAlignment="1">
      <alignment horizontal="center" vertical="center"/>
    </xf>
    <xf numFmtId="0" fontId="0" fillId="34" borderId="29" xfId="0" applyFill="1" applyBorder="1" applyAlignment="1">
      <alignment/>
    </xf>
    <xf numFmtId="0" fontId="0" fillId="34" borderId="30" xfId="0" applyFill="1" applyBorder="1" applyAlignment="1">
      <alignment/>
    </xf>
    <xf numFmtId="0" fontId="0" fillId="34" borderId="24" xfId="0" applyFill="1" applyBorder="1" applyAlignment="1">
      <alignment/>
    </xf>
    <xf numFmtId="0" fontId="0" fillId="34" borderId="18" xfId="0" applyFill="1" applyBorder="1" applyAlignment="1">
      <alignment/>
    </xf>
    <xf numFmtId="0" fontId="0" fillId="34" borderId="0" xfId="0" applyFill="1" applyBorder="1" applyAlignment="1">
      <alignment/>
    </xf>
    <xf numFmtId="0" fontId="0" fillId="34" borderId="0" xfId="0" applyFill="1" applyAlignment="1">
      <alignment/>
    </xf>
    <xf numFmtId="0" fontId="13" fillId="34" borderId="18" xfId="0" applyFont="1" applyFill="1" applyBorder="1" applyAlignment="1">
      <alignment wrapText="1"/>
    </xf>
    <xf numFmtId="0" fontId="33" fillId="34" borderId="24" xfId="0" applyFont="1" applyFill="1" applyBorder="1" applyAlignment="1">
      <alignment/>
    </xf>
    <xf numFmtId="0" fontId="33" fillId="34" borderId="0" xfId="0" applyFont="1" applyFill="1" applyBorder="1" applyAlignment="1">
      <alignment/>
    </xf>
    <xf numFmtId="0" fontId="33" fillId="34" borderId="18" xfId="0" applyFont="1" applyFill="1" applyBorder="1" applyAlignment="1">
      <alignment/>
    </xf>
    <xf numFmtId="0" fontId="33" fillId="34" borderId="23" xfId="0" applyFont="1" applyFill="1" applyBorder="1" applyAlignment="1">
      <alignment/>
    </xf>
    <xf numFmtId="0" fontId="33" fillId="34" borderId="26" xfId="0" applyFont="1" applyFill="1" applyBorder="1" applyAlignment="1">
      <alignment/>
    </xf>
    <xf numFmtId="0" fontId="33" fillId="34" borderId="27" xfId="0" applyFont="1" applyFill="1" applyBorder="1" applyAlignment="1">
      <alignment/>
    </xf>
    <xf numFmtId="0" fontId="13" fillId="34" borderId="24" xfId="0" applyFont="1" applyFill="1" applyBorder="1" applyAlignment="1">
      <alignment wrapText="1"/>
    </xf>
    <xf numFmtId="0" fontId="0" fillId="34" borderId="19" xfId="0" applyFill="1" applyBorder="1" applyAlignment="1">
      <alignment/>
    </xf>
    <xf numFmtId="0" fontId="13" fillId="0" borderId="0" xfId="0" applyFont="1" applyAlignment="1">
      <alignment/>
    </xf>
    <xf numFmtId="14" fontId="43" fillId="0" borderId="0" xfId="0" applyNumberFormat="1" applyFont="1" applyAlignment="1">
      <alignment/>
    </xf>
    <xf numFmtId="0" fontId="16" fillId="0" borderId="0" xfId="0" applyFont="1" applyAlignment="1" applyProtection="1">
      <alignment wrapText="1"/>
      <protection/>
    </xf>
    <xf numFmtId="0" fontId="16" fillId="0" borderId="0" xfId="0" applyFont="1" applyAlignment="1" applyProtection="1">
      <alignment horizontal="justify" vertical="top" wrapText="1"/>
      <protection/>
    </xf>
    <xf numFmtId="0" fontId="16" fillId="0" borderId="0" xfId="0" applyFont="1" applyAlignment="1" applyProtection="1">
      <alignment horizontal="justify" wrapText="1"/>
      <protection/>
    </xf>
    <xf numFmtId="0" fontId="16" fillId="0" borderId="0" xfId="0" applyFont="1" applyAlignment="1" applyProtection="1">
      <alignment horizontal="right" wrapText="1"/>
      <protection/>
    </xf>
    <xf numFmtId="0" fontId="16" fillId="0" borderId="0" xfId="0" applyFont="1" applyAlignment="1" applyProtection="1">
      <alignment wrapText="1"/>
      <protection locked="0"/>
    </xf>
    <xf numFmtId="0" fontId="10" fillId="0" borderId="0" xfId="0" applyFont="1" applyAlignment="1" applyProtection="1">
      <alignment horizontal="center" vertical="center" wrapText="1"/>
      <protection locked="0"/>
    </xf>
    <xf numFmtId="0" fontId="4" fillId="0" borderId="0" xfId="0" applyFont="1" applyAlignment="1" applyProtection="1">
      <alignment wrapText="1"/>
      <protection/>
    </xf>
    <xf numFmtId="0" fontId="10" fillId="0" borderId="16" xfId="0" applyFont="1" applyFill="1" applyBorder="1" applyAlignment="1">
      <alignment horizontal="center" vertical="center"/>
    </xf>
    <xf numFmtId="177" fontId="16" fillId="0" borderId="0" xfId="0" applyNumberFormat="1" applyFont="1" applyFill="1" applyBorder="1" applyAlignment="1" applyProtection="1">
      <alignment horizontal="left" vertical="center" wrapText="1"/>
      <protection locked="0"/>
    </xf>
    <xf numFmtId="4" fontId="10" fillId="0" borderId="10" xfId="0" applyNumberFormat="1" applyFont="1" applyFill="1" applyBorder="1" applyAlignment="1" applyProtection="1">
      <alignment horizontal="center" vertical="center" wrapText="1"/>
      <protection locked="0"/>
    </xf>
    <xf numFmtId="4" fontId="16" fillId="0" borderId="24" xfId="0" applyNumberFormat="1" applyFont="1" applyFill="1" applyBorder="1" applyAlignment="1" applyProtection="1">
      <alignment horizontal="center" vertical="center" wrapText="1"/>
      <protection locked="0"/>
    </xf>
    <xf numFmtId="4" fontId="16" fillId="36" borderId="10" xfId="0" applyNumberFormat="1" applyFont="1" applyFill="1" applyBorder="1" applyAlignment="1" applyProtection="1">
      <alignment horizontal="center" vertical="center" wrapText="1"/>
      <protection/>
    </xf>
    <xf numFmtId="4" fontId="10" fillId="0" borderId="22" xfId="0" applyNumberFormat="1" applyFont="1" applyFill="1" applyBorder="1" applyAlignment="1" applyProtection="1">
      <alignment horizontal="center" vertical="center" wrapText="1"/>
      <protection locked="0"/>
    </xf>
    <xf numFmtId="4" fontId="16" fillId="0" borderId="10" xfId="0" applyNumberFormat="1" applyFont="1" applyFill="1" applyBorder="1" applyAlignment="1" applyProtection="1">
      <alignment horizontal="center" vertical="center" wrapText="1"/>
      <protection locked="0"/>
    </xf>
    <xf numFmtId="4" fontId="16" fillId="37" borderId="22" xfId="0" applyNumberFormat="1" applyFont="1" applyFill="1" applyBorder="1" applyAlignment="1" applyProtection="1">
      <alignment horizontal="center" vertical="center" wrapText="1"/>
      <protection/>
    </xf>
    <xf numFmtId="4" fontId="16" fillId="37" borderId="10"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locked="0"/>
    </xf>
    <xf numFmtId="0" fontId="16" fillId="0" borderId="29" xfId="0" applyFont="1" applyFill="1" applyBorder="1" applyAlignment="1">
      <alignment horizontal="center" vertical="center" wrapText="1"/>
    </xf>
    <xf numFmtId="3" fontId="10" fillId="0" borderId="15"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xf>
    <xf numFmtId="0" fontId="16" fillId="34" borderId="10" xfId="0" applyFont="1" applyFill="1" applyBorder="1" applyAlignment="1" applyProtection="1">
      <alignment vertical="center"/>
      <protection/>
    </xf>
    <xf numFmtId="0" fontId="16" fillId="0" borderId="30" xfId="0" applyFont="1" applyFill="1" applyBorder="1" applyAlignment="1" applyProtection="1">
      <alignment horizontal="center" vertical="center" wrapText="1"/>
      <protection/>
    </xf>
    <xf numFmtId="4" fontId="16" fillId="0" borderId="24" xfId="0" applyNumberFormat="1" applyFont="1" applyFill="1" applyBorder="1" applyAlignment="1" applyProtection="1">
      <alignment horizontal="left" vertical="center" wrapText="1"/>
      <protection locked="0"/>
    </xf>
    <xf numFmtId="4" fontId="16" fillId="0" borderId="0" xfId="0" applyNumberFormat="1" applyFont="1" applyFill="1" applyBorder="1" applyAlignment="1" applyProtection="1">
      <alignment horizontal="left" vertical="center" wrapText="1"/>
      <protection locked="0"/>
    </xf>
    <xf numFmtId="4" fontId="10" fillId="37" borderId="22" xfId="0" applyNumberFormat="1" applyFont="1" applyFill="1" applyBorder="1" applyAlignment="1" applyProtection="1">
      <alignment horizontal="center" vertical="center" wrapText="1"/>
      <protection/>
    </xf>
    <xf numFmtId="0" fontId="16" fillId="34" borderId="10" xfId="0" applyFont="1" applyFill="1" applyBorder="1" applyAlignment="1" applyProtection="1">
      <alignment horizontal="right" vertical="center"/>
      <protection/>
    </xf>
    <xf numFmtId="0" fontId="16" fillId="34" borderId="10" xfId="0" applyFont="1" applyFill="1" applyBorder="1" applyAlignment="1">
      <alignment horizontal="right" vertical="center"/>
    </xf>
    <xf numFmtId="0" fontId="16" fillId="0" borderId="18" xfId="0" applyFont="1" applyFill="1" applyBorder="1" applyAlignment="1" applyProtection="1">
      <alignment horizontal="center" vertical="center" wrapText="1"/>
      <protection/>
    </xf>
    <xf numFmtId="0" fontId="10" fillId="0" borderId="0" xfId="0" applyFont="1" applyAlignment="1" applyProtection="1">
      <alignment vertical="center" wrapText="1"/>
      <protection/>
    </xf>
    <xf numFmtId="0" fontId="16" fillId="33" borderId="0"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0" fillId="35" borderId="0" xfId="0" applyFont="1" applyFill="1" applyAlignment="1" applyProtection="1">
      <alignment vertical="center"/>
      <protection/>
    </xf>
    <xf numFmtId="0" fontId="10" fillId="0" borderId="16"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3" xfId="0" applyFont="1" applyFill="1" applyBorder="1" applyAlignment="1" applyProtection="1">
      <alignment vertical="center"/>
      <protection/>
    </xf>
    <xf numFmtId="4" fontId="10" fillId="37" borderId="10" xfId="0" applyNumberFormat="1" applyFont="1" applyFill="1" applyBorder="1" applyAlignment="1" applyProtection="1">
      <alignment horizontal="center" vertical="center" wrapText="1"/>
      <protection/>
    </xf>
    <xf numFmtId="10" fontId="10" fillId="37" borderId="10" xfId="0" applyNumberFormat="1" applyFont="1" applyFill="1" applyBorder="1" applyAlignment="1" applyProtection="1">
      <alignment horizontal="center" vertical="center" wrapText="1"/>
      <protection/>
    </xf>
    <xf numFmtId="2" fontId="10" fillId="37" borderId="10" xfId="0" applyNumberFormat="1"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protection/>
    </xf>
    <xf numFmtId="0" fontId="16" fillId="0" borderId="18" xfId="0" applyFont="1" applyBorder="1" applyAlignment="1" applyProtection="1">
      <alignment vertical="center"/>
      <protection/>
    </xf>
    <xf numFmtId="0" fontId="13" fillId="0" borderId="0" xfId="0" applyFont="1" applyBorder="1" applyAlignment="1">
      <alignment horizontal="center"/>
    </xf>
    <xf numFmtId="0" fontId="16" fillId="0" borderId="10" xfId="0" applyFont="1" applyBorder="1" applyAlignment="1">
      <alignment horizontal="left" vertical="center" wrapText="1"/>
    </xf>
    <xf numFmtId="0" fontId="18" fillId="0" borderId="0" xfId="0" applyFont="1" applyFill="1" applyBorder="1" applyAlignment="1">
      <alignment horizontal="center"/>
    </xf>
    <xf numFmtId="0" fontId="18" fillId="0" borderId="19" xfId="0" applyFont="1" applyFill="1" applyBorder="1" applyAlignment="1">
      <alignment horizontal="center"/>
    </xf>
    <xf numFmtId="0" fontId="18" fillId="0" borderId="17" xfId="0" applyFont="1" applyFill="1" applyBorder="1" applyAlignment="1">
      <alignment horizontal="center"/>
    </xf>
    <xf numFmtId="0" fontId="14" fillId="0" borderId="0" xfId="0" applyFont="1" applyAlignment="1" applyProtection="1">
      <alignment/>
      <protection/>
    </xf>
    <xf numFmtId="0" fontId="47" fillId="34" borderId="0" xfId="0" applyFont="1" applyFill="1" applyAlignment="1" applyProtection="1">
      <alignment horizontal="center" vertical="center" wrapText="1"/>
      <protection/>
    </xf>
    <xf numFmtId="0" fontId="9" fillId="34" borderId="0" xfId="0" applyFont="1" applyFill="1" applyAlignment="1" applyProtection="1">
      <alignment/>
      <protection/>
    </xf>
    <xf numFmtId="0" fontId="14" fillId="34" borderId="0" xfId="0" applyFont="1" applyFill="1" applyAlignment="1" applyProtection="1">
      <alignment vertical="top" wrapText="1"/>
      <protection/>
    </xf>
    <xf numFmtId="0" fontId="14" fillId="0" borderId="0" xfId="0" applyFont="1" applyAlignment="1" applyProtection="1">
      <alignment horizontal="center"/>
      <protection/>
    </xf>
    <xf numFmtId="0" fontId="9" fillId="0" borderId="0" xfId="0" applyFont="1" applyAlignment="1" applyProtection="1">
      <alignment wrapText="1"/>
      <protection/>
    </xf>
    <xf numFmtId="0" fontId="9" fillId="0" borderId="0" xfId="0" applyFont="1" applyBorder="1" applyAlignment="1" applyProtection="1">
      <alignment/>
      <protection/>
    </xf>
    <xf numFmtId="0" fontId="16" fillId="0" borderId="0" xfId="0" applyFont="1" applyBorder="1" applyAlignment="1" applyProtection="1">
      <alignment horizontal="justify" vertical="top" wrapText="1"/>
      <protection/>
    </xf>
    <xf numFmtId="0" fontId="20" fillId="0" borderId="26" xfId="0" applyFont="1" applyBorder="1" applyAlignment="1" applyProtection="1">
      <alignment horizontal="right" vertical="top"/>
      <protection/>
    </xf>
    <xf numFmtId="0" fontId="20" fillId="0" borderId="0" xfId="0" applyFont="1" applyAlignment="1">
      <alignment/>
    </xf>
    <xf numFmtId="0" fontId="10" fillId="0" borderId="30" xfId="0" applyFont="1" applyBorder="1" applyAlignment="1">
      <alignment/>
    </xf>
    <xf numFmtId="0" fontId="16" fillId="0" borderId="17" xfId="0" applyFont="1" applyBorder="1" applyAlignment="1">
      <alignment horizontal="left" vertical="top" wrapText="1"/>
    </xf>
    <xf numFmtId="0" fontId="20" fillId="0" borderId="0" xfId="0" applyFont="1" applyAlignment="1">
      <alignment horizontal="center"/>
    </xf>
    <xf numFmtId="0" fontId="20" fillId="0" borderId="26" xfId="0" applyFont="1" applyBorder="1" applyAlignment="1" applyProtection="1">
      <alignment horizontal="left" vertical="top"/>
      <protection/>
    </xf>
    <xf numFmtId="0" fontId="9" fillId="0" borderId="0" xfId="0" applyFont="1" applyAlignment="1">
      <alignment vertical="top"/>
    </xf>
    <xf numFmtId="0" fontId="20" fillId="0" borderId="0" xfId="0" applyFont="1" applyAlignment="1">
      <alignment vertical="top"/>
    </xf>
    <xf numFmtId="0" fontId="0" fillId="0" borderId="0" xfId="0" applyAlignment="1">
      <alignment vertical="top"/>
    </xf>
    <xf numFmtId="0" fontId="20" fillId="0" borderId="0" xfId="0" applyFont="1" applyAlignment="1">
      <alignment horizontal="right" vertical="top"/>
    </xf>
    <xf numFmtId="0" fontId="20" fillId="0" borderId="0" xfId="0" applyFont="1" applyAlignment="1">
      <alignment horizontal="left" vertical="top"/>
    </xf>
    <xf numFmtId="0" fontId="13" fillId="0" borderId="0" xfId="0" applyFont="1" applyAlignment="1">
      <alignment horizontal="left"/>
    </xf>
    <xf numFmtId="14" fontId="49" fillId="0" borderId="0" xfId="0" applyNumberFormat="1" applyFont="1" applyAlignment="1">
      <alignment/>
    </xf>
    <xf numFmtId="0" fontId="49" fillId="0" borderId="0" xfId="0" applyFont="1" applyFill="1" applyBorder="1" applyAlignment="1">
      <alignment vertical="center"/>
    </xf>
    <xf numFmtId="0" fontId="50" fillId="0" borderId="0" xfId="0" applyFont="1" applyAlignment="1" applyProtection="1">
      <alignment/>
      <protection/>
    </xf>
    <xf numFmtId="0" fontId="50" fillId="38" borderId="10" xfId="0" applyFont="1" applyFill="1" applyBorder="1" applyAlignment="1" applyProtection="1">
      <alignment horizontal="center" vertical="top" wrapText="1"/>
      <protection locked="0"/>
    </xf>
    <xf numFmtId="0" fontId="50" fillId="38" borderId="31" xfId="0" applyFont="1" applyFill="1" applyBorder="1" applyAlignment="1" applyProtection="1">
      <alignment horizontal="center" vertical="top" wrapText="1"/>
      <protection locked="0"/>
    </xf>
    <xf numFmtId="0" fontId="50" fillId="38" borderId="16" xfId="0" applyFont="1" applyFill="1" applyBorder="1" applyAlignment="1" applyProtection="1">
      <alignment horizontal="center" vertical="top" wrapText="1"/>
      <protection locked="0"/>
    </xf>
    <xf numFmtId="49" fontId="50" fillId="38" borderId="10" xfId="0" applyNumberFormat="1" applyFont="1" applyFill="1" applyBorder="1" applyAlignment="1" applyProtection="1">
      <alignment horizontal="center" vertical="top" wrapText="1"/>
      <protection locked="0"/>
    </xf>
    <xf numFmtId="49" fontId="50" fillId="38" borderId="10" xfId="0" applyNumberFormat="1" applyFont="1" applyFill="1" applyBorder="1" applyAlignment="1" applyProtection="1" quotePrefix="1">
      <alignment horizontal="center" vertical="top" wrapText="1"/>
      <protection locked="0"/>
    </xf>
    <xf numFmtId="0" fontId="39" fillId="39" borderId="32" xfId="58" applyFont="1" applyFill="1" applyBorder="1" applyAlignment="1">
      <alignment horizontal="center"/>
      <protection/>
    </xf>
    <xf numFmtId="0" fontId="39" fillId="0" borderId="33" xfId="58" applyFont="1" applyFill="1" applyBorder="1" applyAlignment="1">
      <alignment horizontal="right"/>
      <protection/>
    </xf>
    <xf numFmtId="0" fontId="39" fillId="0" borderId="33" xfId="58" applyFont="1" applyFill="1" applyBorder="1" applyAlignment="1">
      <alignment/>
      <protection/>
    </xf>
    <xf numFmtId="0" fontId="9" fillId="0" borderId="0" xfId="0" applyFont="1" applyAlignment="1" applyProtection="1">
      <alignment/>
      <protection/>
    </xf>
    <xf numFmtId="0" fontId="50" fillId="0" borderId="0" xfId="0" applyFont="1" applyAlignment="1" applyProtection="1">
      <alignment/>
      <protection/>
    </xf>
    <xf numFmtId="0" fontId="39" fillId="39" borderId="32" xfId="59" applyFont="1" applyFill="1" applyBorder="1" applyAlignment="1">
      <alignment horizontal="center"/>
      <protection/>
    </xf>
    <xf numFmtId="0" fontId="39" fillId="0" borderId="33" xfId="59" applyFont="1" applyFill="1" applyBorder="1" applyAlignment="1">
      <alignment wrapText="1"/>
      <protection/>
    </xf>
    <xf numFmtId="0" fontId="51" fillId="39" borderId="32" xfId="57" applyFont="1" applyFill="1" applyBorder="1" applyAlignment="1">
      <alignment horizontal="center"/>
      <protection/>
    </xf>
    <xf numFmtId="0" fontId="51" fillId="0" borderId="33" xfId="57" applyFont="1" applyFill="1" applyBorder="1" applyAlignment="1">
      <alignment/>
      <protection/>
    </xf>
    <xf numFmtId="0" fontId="13" fillId="0" borderId="34" xfId="0" applyFont="1" applyBorder="1" applyAlignment="1">
      <alignment horizontal="justify" vertical="top" wrapText="1"/>
    </xf>
    <xf numFmtId="0" fontId="13" fillId="0" borderId="34" xfId="0" applyFont="1" applyBorder="1" applyAlignment="1">
      <alignment horizontal="center" vertical="top" wrapText="1"/>
    </xf>
    <xf numFmtId="0" fontId="9" fillId="0" borderId="34" xfId="0" applyFont="1" applyBorder="1" applyAlignment="1" quotePrefix="1">
      <alignment horizontal="right" vertical="top" wrapText="1"/>
    </xf>
    <xf numFmtId="0" fontId="9" fillId="0" borderId="34" xfId="0" applyFont="1" applyBorder="1" applyAlignment="1">
      <alignment horizontal="justify" vertical="top" wrapText="1"/>
    </xf>
    <xf numFmtId="0" fontId="12" fillId="34" borderId="10" xfId="0" applyFont="1" applyFill="1" applyBorder="1" applyAlignment="1">
      <alignment horizontal="left" vertical="top" wrapText="1"/>
    </xf>
    <xf numFmtId="0" fontId="16" fillId="0" borderId="0" xfId="0" applyFont="1" applyAlignment="1" applyProtection="1">
      <alignment horizontal="center" wrapText="1"/>
      <protection locked="0"/>
    </xf>
    <xf numFmtId="4" fontId="16" fillId="37" borderId="15" xfId="0" applyNumberFormat="1" applyFont="1" applyFill="1" applyBorder="1" applyAlignment="1" applyProtection="1">
      <alignment horizontal="center" vertical="center" wrapText="1"/>
      <protection/>
    </xf>
    <xf numFmtId="4" fontId="16" fillId="36"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4" fontId="10" fillId="36" borderId="10" xfId="0" applyNumberFormat="1" applyFont="1" applyFill="1" applyBorder="1" applyAlignment="1" applyProtection="1">
      <alignment horizontal="center" vertical="center" wrapText="1"/>
      <protection/>
    </xf>
    <xf numFmtId="4" fontId="16" fillId="36" borderId="29" xfId="0" applyNumberFormat="1" applyFont="1" applyFill="1" applyBorder="1" applyAlignment="1" applyProtection="1">
      <alignment horizontal="center" vertical="center" wrapText="1"/>
      <protection/>
    </xf>
    <xf numFmtId="4" fontId="10" fillId="36" borderId="22" xfId="0" applyNumberFormat="1" applyFont="1" applyFill="1" applyBorder="1" applyAlignment="1" applyProtection="1">
      <alignment horizontal="center" vertical="center" wrapText="1"/>
      <protection/>
    </xf>
    <xf numFmtId="3" fontId="16" fillId="37" borderId="10" xfId="0" applyNumberFormat="1"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3" fontId="16" fillId="37" borderId="15" xfId="0" applyNumberFormat="1" applyFont="1" applyFill="1" applyBorder="1" applyAlignment="1" applyProtection="1">
      <alignment horizontal="center" vertical="center" wrapText="1"/>
      <protection/>
    </xf>
    <xf numFmtId="0" fontId="1"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6" fillId="34" borderId="10" xfId="0" applyFont="1" applyFill="1" applyBorder="1" applyAlignment="1" applyProtection="1">
      <alignment horizontal="center" vertical="center"/>
      <protection locked="0"/>
    </xf>
    <xf numFmtId="0" fontId="1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Border="1" applyAlignment="1" applyProtection="1">
      <alignment vertical="center" wrapText="1"/>
      <protection locked="0"/>
    </xf>
    <xf numFmtId="0" fontId="16" fillId="33" borderId="15" xfId="0"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16" fillId="33" borderId="22"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6" fillId="33" borderId="2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6" fillId="36" borderId="1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6" fillId="0" borderId="18"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18"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left" vertical="center" wrapText="1"/>
      <protection locked="0"/>
    </xf>
    <xf numFmtId="0" fontId="10" fillId="0" borderId="26" xfId="0" applyFont="1" applyBorder="1" applyAlignment="1" applyProtection="1">
      <alignment vertical="center" wrapText="1"/>
      <protection locked="0"/>
    </xf>
    <xf numFmtId="0" fontId="4" fillId="33" borderId="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1" fillId="0" borderId="10" xfId="0" applyFont="1" applyBorder="1" applyAlignment="1" applyProtection="1">
      <alignment vertical="center"/>
      <protection locked="0"/>
    </xf>
    <xf numFmtId="0" fontId="16" fillId="0" borderId="0" xfId="0" applyFont="1" applyAlignment="1" applyProtection="1">
      <alignment vertical="center"/>
      <protection locked="0"/>
    </xf>
    <xf numFmtId="0" fontId="16" fillId="34" borderId="0" xfId="0" applyFont="1" applyFill="1" applyAlignment="1" applyProtection="1">
      <alignment horizontal="center" vertical="center"/>
      <protection locked="0"/>
    </xf>
    <xf numFmtId="0" fontId="16" fillId="0" borderId="17"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1" fillId="35" borderId="0" xfId="0" applyFont="1" applyFill="1" applyAlignment="1" applyProtection="1">
      <alignment vertical="center"/>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vertical="center"/>
      <protection locked="0"/>
    </xf>
    <xf numFmtId="4" fontId="16"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27"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0" fillId="0" borderId="24" xfId="0" applyFont="1" applyBorder="1" applyAlignment="1" applyProtection="1">
      <alignment vertical="center"/>
      <protection locked="0"/>
    </xf>
    <xf numFmtId="0" fontId="16" fillId="0" borderId="26" xfId="0" applyFont="1" applyFill="1" applyBorder="1" applyAlignment="1" applyProtection="1">
      <alignment horizontal="left" vertical="center" wrapText="1"/>
      <protection locked="0"/>
    </xf>
    <xf numFmtId="0" fontId="16" fillId="34" borderId="10"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10" fillId="0" borderId="0" xfId="0" applyFont="1" applyAlignment="1" applyProtection="1">
      <alignment/>
      <protection locked="0"/>
    </xf>
    <xf numFmtId="0" fontId="20" fillId="0" borderId="0" xfId="0" applyFont="1" applyAlignment="1" applyProtection="1">
      <alignment horizontal="right" vertical="top"/>
      <protection locked="0"/>
    </xf>
    <xf numFmtId="0" fontId="20" fillId="0" borderId="0" xfId="0" applyFont="1" applyAlignment="1" applyProtection="1">
      <alignment vertical="top"/>
      <protection locked="0"/>
    </xf>
    <xf numFmtId="0" fontId="10" fillId="0" borderId="1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10" fillId="0" borderId="0" xfId="0" applyFont="1" applyAlignment="1" applyProtection="1">
      <alignment/>
      <protection locked="0"/>
    </xf>
    <xf numFmtId="0" fontId="10"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0" fillId="0" borderId="0" xfId="0" applyFont="1" applyBorder="1" applyAlignment="1" applyProtection="1">
      <alignment/>
      <protection locked="0"/>
    </xf>
    <xf numFmtId="0" fontId="16" fillId="0" borderId="10" xfId="0" applyFont="1" applyFill="1" applyBorder="1" applyAlignment="1" applyProtection="1">
      <alignment vertical="center" wrapText="1"/>
      <protection locked="0"/>
    </xf>
    <xf numFmtId="0" fontId="26" fillId="0" borderId="10" xfId="0" applyFont="1" applyFill="1" applyBorder="1" applyAlignment="1" applyProtection="1" quotePrefix="1">
      <alignment horizontal="center" vertical="center"/>
      <protection locked="0"/>
    </xf>
    <xf numFmtId="0" fontId="16" fillId="0" borderId="10" xfId="0" applyFont="1" applyFill="1" applyBorder="1" applyAlignment="1" applyProtection="1" quotePrefix="1">
      <alignment horizontal="center" vertical="center"/>
      <protection locked="0"/>
    </xf>
    <xf numFmtId="2" fontId="10" fillId="37" borderId="10" xfId="0" applyNumberFormat="1" applyFont="1" applyFill="1" applyBorder="1" applyAlignment="1" applyProtection="1">
      <alignment horizontal="center"/>
      <protection/>
    </xf>
    <xf numFmtId="10" fontId="10" fillId="37" borderId="10" xfId="0" applyNumberFormat="1" applyFont="1" applyFill="1" applyBorder="1" applyAlignment="1" applyProtection="1">
      <alignment horizontal="center"/>
      <protection/>
    </xf>
    <xf numFmtId="0" fontId="10" fillId="37" borderId="10" xfId="0" applyFont="1" applyFill="1" applyBorder="1" applyAlignment="1" applyProtection="1">
      <alignment horizontal="center"/>
      <protection/>
    </xf>
    <xf numFmtId="0" fontId="9" fillId="37" borderId="10" xfId="0" applyFont="1" applyFill="1" applyBorder="1" applyAlignment="1" applyProtection="1">
      <alignment horizontal="center" vertical="center" wrapText="1"/>
      <protection/>
    </xf>
    <xf numFmtId="0" fontId="10" fillId="0" borderId="26"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wrapText="1"/>
      <protection locked="0"/>
    </xf>
    <xf numFmtId="0" fontId="10" fillId="0" borderId="17" xfId="0" applyFont="1" applyFill="1" applyBorder="1" applyAlignment="1" applyProtection="1">
      <alignment vertical="center" wrapText="1"/>
      <protection locked="0"/>
    </xf>
    <xf numFmtId="0" fontId="10" fillId="0" borderId="17" xfId="0" applyFont="1" applyBorder="1" applyAlignment="1" applyProtection="1">
      <alignment vertical="center"/>
      <protection locked="0"/>
    </xf>
    <xf numFmtId="0" fontId="10" fillId="0" borderId="18"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6" fillId="0" borderId="17"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locked="0"/>
    </xf>
    <xf numFmtId="0" fontId="10" fillId="0" borderId="16"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0" fontId="16" fillId="0" borderId="25" xfId="0" applyFont="1" applyFill="1" applyBorder="1" applyAlignment="1" applyProtection="1">
      <alignment vertical="center"/>
      <protection locked="0"/>
    </xf>
    <xf numFmtId="0" fontId="16" fillId="0" borderId="1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35" borderId="10" xfId="0" applyFont="1" applyFill="1" applyBorder="1" applyAlignment="1" applyProtection="1">
      <alignment horizontal="center" vertical="center" wrapText="1"/>
      <protection locked="0"/>
    </xf>
    <xf numFmtId="0" fontId="10" fillId="35" borderId="22" xfId="0" applyFont="1" applyFill="1" applyBorder="1" applyAlignment="1" applyProtection="1">
      <alignment horizontal="center" vertical="center" wrapText="1"/>
      <protection locked="0"/>
    </xf>
    <xf numFmtId="0" fontId="27" fillId="0" borderId="0" xfId="0"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wrapText="1"/>
      <protection locked="0"/>
    </xf>
    <xf numFmtId="0" fontId="28" fillId="0" borderId="0" xfId="0" applyFont="1" applyFill="1" applyAlignment="1" applyProtection="1">
      <alignment vertical="center"/>
      <protection locked="0"/>
    </xf>
    <xf numFmtId="0" fontId="10" fillId="0" borderId="0" xfId="0" applyFont="1" applyFill="1" applyBorder="1" applyAlignment="1" applyProtection="1">
      <alignment horizontal="left" vertical="center"/>
      <protection locked="0"/>
    </xf>
    <xf numFmtId="177" fontId="10" fillId="37" borderId="15" xfId="0" applyNumberFormat="1" applyFont="1" applyFill="1" applyBorder="1" applyAlignment="1" applyProtection="1">
      <alignment horizontal="center" vertical="center" wrapText="1"/>
      <protection/>
    </xf>
    <xf numFmtId="0" fontId="20" fillId="0" borderId="0" xfId="0" applyFont="1" applyAlignment="1" applyProtection="1">
      <alignment wrapText="1"/>
      <protection locked="0"/>
    </xf>
    <xf numFmtId="0" fontId="20" fillId="0" borderId="0" xfId="0" applyFont="1" applyAlignment="1" applyProtection="1">
      <alignment horizontal="left" vertical="top"/>
      <protection locked="0"/>
    </xf>
    <xf numFmtId="0" fontId="10" fillId="0" borderId="0" xfId="0" applyFont="1" applyAlignment="1" applyProtection="1">
      <alignment wrapText="1"/>
      <protection locked="0"/>
    </xf>
    <xf numFmtId="0" fontId="10" fillId="34" borderId="17" xfId="0" applyFont="1" applyFill="1" applyBorder="1" applyAlignment="1" applyProtection="1">
      <alignment wrapText="1"/>
      <protection locked="0"/>
    </xf>
    <xf numFmtId="0" fontId="10" fillId="34" borderId="16" xfId="0" applyFont="1" applyFill="1" applyBorder="1" applyAlignment="1" applyProtection="1">
      <alignment wrapText="1"/>
      <protection locked="0"/>
    </xf>
    <xf numFmtId="0" fontId="16" fillId="0" borderId="28" xfId="0" applyFont="1" applyBorder="1" applyAlignment="1" applyProtection="1">
      <alignment horizontal="center" vertical="center" wrapText="1"/>
      <protection locked="0"/>
    </xf>
    <xf numFmtId="0" fontId="10" fillId="0" borderId="28"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15" xfId="0" applyFont="1" applyBorder="1" applyAlignment="1" applyProtection="1">
      <alignment wrapText="1"/>
      <protection locked="0"/>
    </xf>
    <xf numFmtId="0" fontId="10" fillId="0" borderId="17" xfId="0" applyFont="1" applyBorder="1" applyAlignment="1" applyProtection="1">
      <alignment wrapText="1"/>
      <protection locked="0"/>
    </xf>
    <xf numFmtId="0" fontId="10" fillId="0" borderId="0" xfId="0" applyFont="1" applyBorder="1" applyAlignment="1" applyProtection="1">
      <alignment wrapText="1"/>
      <protection locked="0"/>
    </xf>
    <xf numFmtId="0" fontId="16" fillId="0" borderId="28" xfId="0" applyFont="1" applyBorder="1" applyAlignment="1" applyProtection="1">
      <alignment vertical="center" wrapText="1"/>
      <protection locked="0"/>
    </xf>
    <xf numFmtId="0" fontId="10" fillId="0" borderId="10" xfId="0" applyFont="1" applyBorder="1" applyAlignment="1" applyProtection="1">
      <alignment wrapText="1"/>
      <protection locked="0"/>
    </xf>
    <xf numFmtId="0" fontId="16" fillId="0" borderId="22"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26" xfId="0" applyFont="1" applyBorder="1" applyAlignment="1" applyProtection="1">
      <alignment horizontal="left" vertical="center" wrapText="1"/>
      <protection locked="0"/>
    </xf>
    <xf numFmtId="0" fontId="10" fillId="0" borderId="18" xfId="0" applyFont="1" applyBorder="1" applyAlignment="1" applyProtection="1">
      <alignment wrapText="1"/>
      <protection locked="0"/>
    </xf>
    <xf numFmtId="0" fontId="16" fillId="0" borderId="28" xfId="0" applyFont="1" applyBorder="1" applyAlignment="1" applyProtection="1">
      <alignment vertical="top" wrapText="1"/>
      <protection locked="0"/>
    </xf>
    <xf numFmtId="0" fontId="10" fillId="0" borderId="24"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6" fillId="0" borderId="22" xfId="0" applyFont="1" applyBorder="1" applyAlignment="1" applyProtection="1">
      <alignment vertical="top" wrapText="1"/>
      <protection locked="0"/>
    </xf>
    <xf numFmtId="0" fontId="10" fillId="0" borderId="23" xfId="0" applyFont="1" applyBorder="1" applyAlignment="1" applyProtection="1">
      <alignment vertical="center" wrapText="1"/>
      <protection locked="0"/>
    </xf>
    <xf numFmtId="0" fontId="10" fillId="0" borderId="27" xfId="0" applyFont="1" applyBorder="1" applyAlignment="1" applyProtection="1">
      <alignment horizontal="right" vertical="center" wrapText="1"/>
      <protection locked="0"/>
    </xf>
    <xf numFmtId="0" fontId="16" fillId="0" borderId="2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6" fillId="0" borderId="10" xfId="0" applyFont="1" applyBorder="1" applyAlignment="1" applyProtection="1">
      <alignment horizontal="center" vertical="top" wrapText="1"/>
      <protection locked="0"/>
    </xf>
    <xf numFmtId="0" fontId="10" fillId="0" borderId="17" xfId="0" applyFont="1" applyBorder="1" applyAlignment="1" applyProtection="1">
      <alignment horizontal="left" vertical="center" wrapText="1"/>
      <protection locked="0"/>
    </xf>
    <xf numFmtId="0" fontId="16" fillId="0" borderId="22" xfId="0" applyFont="1" applyBorder="1" applyAlignment="1" applyProtection="1">
      <alignment horizontal="center" vertical="top" wrapText="1"/>
      <protection locked="0"/>
    </xf>
    <xf numFmtId="0" fontId="16" fillId="0" borderId="10" xfId="0" applyFont="1" applyBorder="1" applyAlignment="1" applyProtection="1">
      <alignment horizontal="center" vertical="center" wrapText="1"/>
      <protection locked="0"/>
    </xf>
    <xf numFmtId="0" fontId="20" fillId="0" borderId="0" xfId="0" applyFont="1" applyAlignment="1" applyProtection="1">
      <alignment vertical="center"/>
      <protection locked="0"/>
    </xf>
    <xf numFmtId="0" fontId="16" fillId="0" borderId="10" xfId="0" applyFont="1" applyBorder="1" applyAlignment="1" applyProtection="1">
      <alignment horizontal="center" vertical="center"/>
      <protection locked="0"/>
    </xf>
    <xf numFmtId="208" fontId="10" fillId="0" borderId="10" xfId="0" applyNumberFormat="1" applyFont="1" applyBorder="1" applyAlignment="1" applyProtection="1">
      <alignment vertical="center"/>
      <protection locked="0"/>
    </xf>
    <xf numFmtId="0" fontId="16" fillId="0" borderId="10" xfId="0" applyFont="1" applyBorder="1" applyAlignment="1" applyProtection="1">
      <alignment vertical="center" wrapText="1"/>
      <protection locked="0"/>
    </xf>
    <xf numFmtId="2" fontId="10" fillId="0" borderId="10" xfId="0" applyNumberFormat="1" applyFont="1" applyBorder="1" applyAlignment="1" applyProtection="1">
      <alignment horizontal="center" vertical="center"/>
      <protection locked="0"/>
    </xf>
    <xf numFmtId="3" fontId="10" fillId="0" borderId="10"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6" fillId="0" borderId="22"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6" fillId="0" borderId="22" xfId="0" applyFont="1" applyBorder="1" applyAlignment="1" applyProtection="1">
      <alignment horizontal="left" vertical="center" wrapText="1"/>
      <protection locked="0"/>
    </xf>
    <xf numFmtId="0" fontId="16" fillId="0" borderId="25" xfId="0" applyFont="1" applyBorder="1" applyAlignment="1" applyProtection="1">
      <alignment vertical="center"/>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justify" wrapText="1"/>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justify" vertical="center" wrapText="1"/>
      <protection locked="0"/>
    </xf>
    <xf numFmtId="0" fontId="25" fillId="0" borderId="0" xfId="0" applyFont="1" applyBorder="1" applyAlignment="1" applyProtection="1">
      <alignment vertical="center" wrapText="1"/>
      <protection locked="0"/>
    </xf>
    <xf numFmtId="0" fontId="16" fillId="0" borderId="0" xfId="0" applyFont="1" applyAlignment="1" applyProtection="1">
      <alignment horizontal="justify" vertical="top" wrapText="1"/>
      <protection locked="0"/>
    </xf>
    <xf numFmtId="0" fontId="16" fillId="0" borderId="0" xfId="0" applyFont="1" applyAlignment="1" applyProtection="1">
      <alignment horizontal="justify" wrapText="1"/>
      <protection locked="0"/>
    </xf>
    <xf numFmtId="0" fontId="16" fillId="0" borderId="0" xfId="0" applyFont="1" applyAlignment="1" applyProtection="1">
      <alignment horizontal="right" wrapText="1"/>
      <protection locked="0"/>
    </xf>
    <xf numFmtId="0" fontId="4" fillId="0" borderId="0" xfId="0" applyFont="1" applyAlignment="1" applyProtection="1">
      <alignment wrapText="1"/>
      <protection locked="0"/>
    </xf>
    <xf numFmtId="0" fontId="4" fillId="0" borderId="0" xfId="0" applyFont="1" applyAlignment="1" applyProtection="1">
      <alignment horizontal="justify" wrapText="1"/>
      <protection locked="0"/>
    </xf>
    <xf numFmtId="0" fontId="6" fillId="0" borderId="0" xfId="0" applyFont="1" applyAlignment="1" applyProtection="1">
      <alignment wrapText="1"/>
      <protection locked="0"/>
    </xf>
    <xf numFmtId="0" fontId="4" fillId="0" borderId="0" xfId="0" applyFont="1" applyAlignment="1" applyProtection="1">
      <alignment wrapText="1"/>
      <protection locked="0"/>
    </xf>
    <xf numFmtId="0" fontId="1" fillId="0" borderId="0" xfId="0" applyFont="1" applyAlignment="1" applyProtection="1">
      <alignment wrapText="1"/>
      <protection locked="0"/>
    </xf>
    <xf numFmtId="0" fontId="16" fillId="0" borderId="0" xfId="0" applyFont="1" applyBorder="1" applyAlignment="1" applyProtection="1">
      <alignment wrapText="1"/>
      <protection locked="0"/>
    </xf>
    <xf numFmtId="0" fontId="16" fillId="0" borderId="29" xfId="0" applyFont="1" applyBorder="1" applyAlignment="1">
      <alignment vertical="top" wrapText="1"/>
    </xf>
    <xf numFmtId="0" fontId="16" fillId="0" borderId="19" xfId="0" applyFont="1" applyBorder="1" applyAlignment="1">
      <alignment vertical="top" wrapText="1"/>
    </xf>
    <xf numFmtId="0" fontId="16" fillId="0" borderId="30" xfId="0" applyFont="1" applyBorder="1" applyAlignment="1">
      <alignment vertical="top" wrapText="1"/>
    </xf>
    <xf numFmtId="0" fontId="10" fillId="0" borderId="24" xfId="0" applyFont="1" applyBorder="1" applyAlignment="1" applyProtection="1">
      <alignment wrapText="1"/>
      <protection locked="0"/>
    </xf>
    <xf numFmtId="0" fontId="10" fillId="0" borderId="35" xfId="0" applyFont="1" applyBorder="1" applyAlignment="1" applyProtection="1">
      <alignment horizontal="left" vertical="center" wrapText="1"/>
      <protection locked="0"/>
    </xf>
    <xf numFmtId="0" fontId="10" fillId="0" borderId="35" xfId="0" applyFont="1" applyBorder="1" applyAlignment="1" applyProtection="1">
      <alignment wrapText="1"/>
      <protection locked="0"/>
    </xf>
    <xf numFmtId="0" fontId="10" fillId="0" borderId="0" xfId="0" applyFont="1" applyAlignment="1" applyProtection="1">
      <alignment/>
      <protection/>
    </xf>
    <xf numFmtId="0" fontId="9" fillId="0" borderId="0" xfId="0" applyFont="1" applyAlignment="1">
      <alignment/>
    </xf>
    <xf numFmtId="0" fontId="26" fillId="34" borderId="10" xfId="0" applyFont="1" applyFill="1" applyBorder="1" applyAlignment="1" applyProtection="1">
      <alignment horizontal="right" vertical="top" wrapText="1"/>
      <protection/>
    </xf>
    <xf numFmtId="0" fontId="26" fillId="34" borderId="10" xfId="0" applyFont="1" applyFill="1" applyBorder="1" applyAlignment="1" applyProtection="1">
      <alignment horizontal="right" vertical="center" wrapText="1"/>
      <protection/>
    </xf>
    <xf numFmtId="0" fontId="26" fillId="34" borderId="10" xfId="0" applyFont="1" applyFill="1" applyBorder="1" applyAlignment="1" applyProtection="1">
      <alignment horizontal="center" vertical="top" wrapText="1"/>
      <protection/>
    </xf>
    <xf numFmtId="0" fontId="26" fillId="34" borderId="15" xfId="0" applyFont="1" applyFill="1" applyBorder="1" applyAlignment="1" applyProtection="1">
      <alignment horizontal="center" vertical="top" wrapText="1"/>
      <protection/>
    </xf>
    <xf numFmtId="0" fontId="26" fillId="34" borderId="31" xfId="0" applyFont="1" applyFill="1" applyBorder="1" applyAlignment="1" applyProtection="1">
      <alignment horizontal="center" vertical="top" wrapText="1"/>
      <protection/>
    </xf>
    <xf numFmtId="0" fontId="50" fillId="34" borderId="16" xfId="0" applyFont="1" applyFill="1" applyBorder="1" applyAlignment="1" applyProtection="1">
      <alignment horizontal="center" vertical="top" wrapText="1"/>
      <protection/>
    </xf>
    <xf numFmtId="0" fontId="50" fillId="34" borderId="10" xfId="0" applyFont="1" applyFill="1" applyBorder="1" applyAlignment="1" applyProtection="1">
      <alignment horizontal="center" vertical="top" wrapText="1"/>
      <protection/>
    </xf>
    <xf numFmtId="0" fontId="50" fillId="38" borderId="10" xfId="0" applyFont="1" applyFill="1" applyBorder="1" applyAlignment="1" applyProtection="1">
      <alignment horizontal="center" vertical="top" wrapText="1"/>
      <protection locked="0"/>
    </xf>
    <xf numFmtId="0" fontId="26" fillId="0" borderId="15" xfId="0" applyFont="1" applyFill="1" applyBorder="1" applyAlignment="1" applyProtection="1">
      <alignment horizontal="center" vertical="top" wrapText="1"/>
      <protection/>
    </xf>
    <xf numFmtId="0" fontId="26" fillId="0" borderId="17" xfId="0" applyFont="1" applyFill="1" applyBorder="1" applyAlignment="1" applyProtection="1">
      <alignment horizontal="center" vertical="top" wrapText="1"/>
      <protection/>
    </xf>
    <xf numFmtId="0" fontId="26" fillId="0" borderId="16" xfId="0" applyFont="1" applyFill="1" applyBorder="1" applyAlignment="1" applyProtection="1">
      <alignment horizontal="center" vertical="top" wrapText="1"/>
      <protection/>
    </xf>
    <xf numFmtId="0" fontId="26" fillId="34" borderId="16" xfId="0" applyFont="1" applyFill="1" applyBorder="1" applyAlignment="1" applyProtection="1">
      <alignment horizontal="center" vertical="top" wrapText="1"/>
      <protection/>
    </xf>
    <xf numFmtId="0" fontId="47" fillId="34" borderId="0" xfId="0" applyFont="1" applyFill="1" applyAlignment="1" applyProtection="1">
      <alignment horizontal="center" vertical="center" wrapText="1"/>
      <protection/>
    </xf>
    <xf numFmtId="0" fontId="30" fillId="34" borderId="0" xfId="0" applyFont="1" applyFill="1" applyAlignment="1" applyProtection="1">
      <alignment horizontal="center" vertical="top" wrapText="1"/>
      <protection/>
    </xf>
    <xf numFmtId="0" fontId="26" fillId="38" borderId="10" xfId="0" applyFont="1" applyFill="1" applyBorder="1" applyAlignment="1" applyProtection="1">
      <alignment horizontal="center" vertical="top" wrapText="1"/>
      <protection/>
    </xf>
    <xf numFmtId="0" fontId="44" fillId="0" borderId="0" xfId="0" applyFont="1" applyAlignment="1" applyProtection="1">
      <alignment horizontal="center" vertical="center" wrapText="1"/>
      <protection/>
    </xf>
    <xf numFmtId="0" fontId="14" fillId="0" borderId="0" xfId="0" applyFont="1" applyFill="1" applyAlignment="1" applyProtection="1">
      <alignment horizontal="justify" vertical="top" wrapText="1"/>
      <protection/>
    </xf>
    <xf numFmtId="0" fontId="48" fillId="0" borderId="0" xfId="0" applyFont="1" applyFill="1" applyAlignment="1" applyProtection="1">
      <alignment horizontal="center" vertical="center" wrapText="1"/>
      <protection/>
    </xf>
    <xf numFmtId="0" fontId="10"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protection locked="0"/>
    </xf>
    <xf numFmtId="0" fontId="9" fillId="0" borderId="31" xfId="0" applyFont="1" applyFill="1" applyBorder="1" applyAlignment="1" applyProtection="1">
      <alignment/>
      <protection locked="0"/>
    </xf>
    <xf numFmtId="0" fontId="20" fillId="0" borderId="0" xfId="0" applyFont="1" applyBorder="1" applyAlignment="1" applyProtection="1">
      <alignment horizontal="center" vertical="top" wrapText="1"/>
      <protection/>
    </xf>
    <xf numFmtId="0" fontId="16" fillId="0"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16" fillId="33" borderId="39"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4" borderId="42" xfId="0" applyFont="1" applyFill="1" applyBorder="1" applyAlignment="1">
      <alignment horizontal="left" vertical="center" wrapText="1"/>
    </xf>
    <xf numFmtId="0" fontId="16" fillId="34" borderId="15" xfId="0" applyFont="1" applyFill="1" applyBorder="1" applyAlignment="1" applyProtection="1">
      <alignment horizontal="justify" vertical="center" wrapText="1"/>
      <protection/>
    </xf>
    <xf numFmtId="0" fontId="16" fillId="34" borderId="17" xfId="0" applyFont="1" applyFill="1" applyBorder="1" applyAlignment="1" applyProtection="1">
      <alignment horizontal="justify" vertical="center" wrapText="1"/>
      <protection/>
    </xf>
    <xf numFmtId="0" fontId="16" fillId="34" borderId="43" xfId="0" applyFont="1" applyFill="1" applyBorder="1" applyAlignment="1" applyProtection="1">
      <alignment horizontal="justify" vertical="center" wrapText="1"/>
      <protection/>
    </xf>
    <xf numFmtId="0" fontId="20" fillId="0" borderId="26" xfId="0" applyFont="1" applyBorder="1" applyAlignment="1" applyProtection="1">
      <alignment horizontal="center" vertical="top" wrapText="1"/>
      <protection/>
    </xf>
    <xf numFmtId="0" fontId="16" fillId="34" borderId="39" xfId="0" applyFont="1" applyFill="1" applyBorder="1" applyAlignment="1" applyProtection="1">
      <alignment horizontal="justify" vertical="center" wrapText="1"/>
      <protection/>
    </xf>
    <xf numFmtId="0" fontId="16" fillId="34" borderId="16" xfId="0" applyFont="1" applyFill="1" applyBorder="1" applyAlignment="1" applyProtection="1">
      <alignment horizontal="justify" vertical="center" wrapText="1"/>
      <protection/>
    </xf>
    <xf numFmtId="0" fontId="30" fillId="34" borderId="10" xfId="0" applyFont="1" applyFill="1" applyBorder="1" applyAlignment="1" applyProtection="1">
      <alignment horizontal="center"/>
      <protection/>
    </xf>
    <xf numFmtId="0" fontId="16" fillId="33" borderId="44" xfId="0" applyFont="1" applyFill="1" applyBorder="1" applyAlignment="1">
      <alignment horizontal="left" vertical="center" wrapText="1"/>
    </xf>
    <xf numFmtId="0" fontId="16" fillId="33" borderId="37" xfId="0" applyFont="1" applyFill="1" applyBorder="1" applyAlignment="1">
      <alignment horizontal="left" vertical="center" wrapText="1"/>
    </xf>
    <xf numFmtId="0" fontId="16" fillId="33" borderId="45" xfId="0" applyFont="1" applyFill="1" applyBorder="1" applyAlignment="1">
      <alignment horizontal="left" vertical="center" wrapText="1"/>
    </xf>
    <xf numFmtId="0" fontId="16" fillId="37" borderId="36" xfId="0" applyFont="1" applyFill="1" applyBorder="1" applyAlignment="1" applyProtection="1">
      <alignment horizontal="center" vertical="center" wrapText="1"/>
      <protection locked="0"/>
    </xf>
    <xf numFmtId="0" fontId="9" fillId="37" borderId="37" xfId="0" applyFont="1" applyFill="1" applyBorder="1" applyAlignment="1" applyProtection="1">
      <alignment horizontal="center" vertical="center" wrapText="1"/>
      <protection locked="0"/>
    </xf>
    <xf numFmtId="0" fontId="9" fillId="37" borderId="38" xfId="0" applyFont="1" applyFill="1" applyBorder="1" applyAlignment="1" applyProtection="1">
      <alignment horizontal="center" vertical="center" wrapText="1"/>
      <protection locked="0"/>
    </xf>
    <xf numFmtId="0" fontId="20" fillId="0" borderId="26" xfId="0" applyFont="1" applyBorder="1" applyAlignment="1">
      <alignment horizontal="right" vertical="top"/>
    </xf>
    <xf numFmtId="0" fontId="8" fillId="34" borderId="29" xfId="0" applyFont="1" applyFill="1" applyBorder="1" applyAlignment="1">
      <alignment horizontal="center" vertical="top" wrapText="1"/>
    </xf>
    <xf numFmtId="0" fontId="8" fillId="34" borderId="19" xfId="0" applyFont="1" applyFill="1" applyBorder="1" applyAlignment="1">
      <alignment horizontal="center" vertical="top" wrapText="1"/>
    </xf>
    <xf numFmtId="0" fontId="8" fillId="34" borderId="30" xfId="0" applyFont="1" applyFill="1" applyBorder="1" applyAlignment="1">
      <alignment horizontal="center" vertical="top" wrapText="1"/>
    </xf>
    <xf numFmtId="0" fontId="39" fillId="3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34" borderId="23" xfId="0" applyFont="1" applyFill="1" applyBorder="1" applyAlignment="1">
      <alignment horizontal="center" vertical="top" wrapText="1"/>
    </xf>
    <xf numFmtId="0" fontId="9" fillId="34" borderId="26" xfId="0" applyFont="1" applyFill="1" applyBorder="1" applyAlignment="1">
      <alignment horizontal="center" vertical="top" wrapText="1"/>
    </xf>
    <xf numFmtId="0" fontId="9" fillId="34" borderId="27" xfId="0" applyFont="1" applyFill="1" applyBorder="1" applyAlignment="1">
      <alignment horizontal="center" vertical="top" wrapText="1"/>
    </xf>
    <xf numFmtId="0" fontId="36" fillId="34" borderId="25"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2"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16" fillId="0" borderId="0" xfId="0" applyFont="1" applyAlignment="1" applyProtection="1">
      <alignment horizontal="left" wrapText="1"/>
      <protection/>
    </xf>
    <xf numFmtId="0" fontId="16" fillId="0" borderId="0" xfId="0" applyFont="1" applyAlignment="1" applyProtection="1">
      <alignment horizontal="center" wrapText="1"/>
      <protection locked="0"/>
    </xf>
    <xf numFmtId="0" fontId="9" fillId="0" borderId="0" xfId="0" applyFont="1" applyAlignment="1">
      <alignment horizontal="right"/>
    </xf>
    <xf numFmtId="0" fontId="9" fillId="0" borderId="18" xfId="0" applyFont="1" applyBorder="1" applyAlignment="1">
      <alignment horizontal="right"/>
    </xf>
    <xf numFmtId="0" fontId="13" fillId="0" borderId="17"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0" xfId="0" applyFont="1" applyAlignment="1">
      <alignment horizontal="left"/>
    </xf>
    <xf numFmtId="0" fontId="10" fillId="0" borderId="10" xfId="0" applyFont="1" applyFill="1" applyBorder="1" applyAlignment="1" applyProtection="1">
      <alignment horizontal="center" vertical="center" wrapText="1"/>
      <protection locked="0"/>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20" fillId="0" borderId="0" xfId="0" applyFont="1" applyAlignment="1">
      <alignment horizontal="center" vertical="center" wrapText="1"/>
    </xf>
    <xf numFmtId="14" fontId="10" fillId="0" borderId="10" xfId="0" applyNumberFormat="1" applyFont="1" applyFill="1" applyBorder="1" applyAlignment="1" applyProtection="1">
      <alignment horizontal="center" vertical="center" wrapText="1"/>
      <protection locked="0"/>
    </xf>
    <xf numFmtId="0" fontId="13" fillId="0" borderId="0" xfId="0" applyFont="1" applyBorder="1" applyAlignment="1">
      <alignment horizontal="right"/>
    </xf>
    <xf numFmtId="0" fontId="13" fillId="0" borderId="18" xfId="0" applyFont="1" applyBorder="1" applyAlignment="1">
      <alignment horizontal="right"/>
    </xf>
    <xf numFmtId="0" fontId="16" fillId="33" borderId="10" xfId="0" applyFont="1" applyFill="1" applyBorder="1" applyAlignment="1" applyProtection="1">
      <alignment horizontal="center" vertical="center" textRotation="90" wrapText="1"/>
      <protection/>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8" fillId="34" borderId="15" xfId="0" applyFont="1" applyFill="1" applyBorder="1" applyAlignment="1">
      <alignment horizontal="center"/>
    </xf>
    <xf numFmtId="0" fontId="18" fillId="34" borderId="17" xfId="0" applyFont="1" applyFill="1" applyBorder="1" applyAlignment="1">
      <alignment horizontal="center"/>
    </xf>
    <xf numFmtId="0" fontId="18" fillId="34" borderId="16" xfId="0" applyFont="1" applyFill="1" applyBorder="1" applyAlignment="1">
      <alignment horizontal="center"/>
    </xf>
    <xf numFmtId="0" fontId="16" fillId="0" borderId="1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Border="1" applyAlignment="1">
      <alignment horizontal="center" vertical="center"/>
    </xf>
    <xf numFmtId="0" fontId="13" fillId="0" borderId="0" xfId="0" applyFont="1" applyFill="1" applyAlignment="1" applyProtection="1">
      <alignment horizontal="left" wrapText="1"/>
      <protection/>
    </xf>
    <xf numFmtId="0" fontId="13" fillId="34" borderId="10" xfId="0" applyFont="1" applyFill="1" applyBorder="1" applyAlignment="1">
      <alignment horizontal="center" vertical="center"/>
    </xf>
    <xf numFmtId="0" fontId="13" fillId="0" borderId="0" xfId="0" applyFont="1" applyAlignment="1" applyProtection="1">
      <alignment horizontal="left" wrapText="1"/>
      <protection/>
    </xf>
    <xf numFmtId="0" fontId="13" fillId="34" borderId="15"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xf>
    <xf numFmtId="0" fontId="10" fillId="0" borderId="25" xfId="0"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xf>
    <xf numFmtId="0" fontId="16" fillId="35" borderId="10" xfId="0" applyFont="1" applyFill="1" applyBorder="1" applyAlignment="1" applyProtection="1">
      <alignment horizontal="left" vertical="center" wrapText="1"/>
      <protection/>
    </xf>
    <xf numFmtId="169" fontId="16" fillId="0" borderId="15" xfId="0" applyNumberFormat="1" applyFont="1" applyFill="1" applyBorder="1" applyAlignment="1" applyProtection="1">
      <alignment horizontal="center" vertical="center" wrapText="1"/>
      <protection locked="0"/>
    </xf>
    <xf numFmtId="169" fontId="16" fillId="0" borderId="17" xfId="0" applyNumberFormat="1" applyFont="1" applyFill="1" applyBorder="1" applyAlignment="1" applyProtection="1">
      <alignment horizontal="center" vertical="center" wrapText="1"/>
      <protection locked="0"/>
    </xf>
    <xf numFmtId="169" fontId="16" fillId="0" borderId="16" xfId="0" applyNumberFormat="1" applyFont="1" applyFill="1" applyBorder="1" applyAlignment="1" applyProtection="1">
      <alignment horizontal="center" vertical="center" wrapText="1"/>
      <protection locked="0"/>
    </xf>
    <xf numFmtId="0" fontId="10" fillId="34" borderId="10" xfId="0" applyFont="1" applyFill="1" applyBorder="1" applyAlignment="1" applyProtection="1">
      <alignment/>
      <protection/>
    </xf>
    <xf numFmtId="0" fontId="25" fillId="0" borderId="0" xfId="0" applyFont="1" applyAlignment="1">
      <alignment horizontal="left" wrapText="1"/>
    </xf>
    <xf numFmtId="49" fontId="10" fillId="0" borderId="10" xfId="0" applyNumberFormat="1" applyFont="1" applyFill="1" applyBorder="1" applyAlignment="1" applyProtection="1">
      <alignment horizontal="center" vertical="center" wrapText="1"/>
      <protection locked="0"/>
    </xf>
    <xf numFmtId="0" fontId="35" fillId="35" borderId="29" xfId="0" applyFont="1" applyFill="1" applyBorder="1" applyAlignment="1">
      <alignment horizontal="center" vertical="center"/>
    </xf>
    <xf numFmtId="0" fontId="35" fillId="35" borderId="19" xfId="0" applyFont="1" applyFill="1" applyBorder="1" applyAlignment="1">
      <alignment horizontal="center" vertical="center"/>
    </xf>
    <xf numFmtId="0" fontId="35" fillId="35" borderId="30" xfId="0" applyFont="1" applyFill="1" applyBorder="1" applyAlignment="1">
      <alignment horizontal="center" vertical="center"/>
    </xf>
    <xf numFmtId="0" fontId="35" fillId="35" borderId="24" xfId="0" applyFont="1" applyFill="1" applyBorder="1" applyAlignment="1">
      <alignment horizontal="center" vertical="center"/>
    </xf>
    <xf numFmtId="0" fontId="35" fillId="35" borderId="0" xfId="0" applyFont="1" applyFill="1" applyBorder="1" applyAlignment="1">
      <alignment horizontal="center" vertical="center"/>
    </xf>
    <xf numFmtId="0" fontId="35" fillId="35" borderId="18" xfId="0" applyFont="1" applyFill="1" applyBorder="1" applyAlignment="1">
      <alignment horizontal="center" vertical="center"/>
    </xf>
    <xf numFmtId="0" fontId="35" fillId="35" borderId="23" xfId="0" applyFont="1" applyFill="1" applyBorder="1" applyAlignment="1">
      <alignment horizontal="center" vertical="center"/>
    </xf>
    <xf numFmtId="0" fontId="35" fillId="35" borderId="26" xfId="0" applyFont="1" applyFill="1" applyBorder="1" applyAlignment="1">
      <alignment horizontal="center" vertical="center"/>
    </xf>
    <xf numFmtId="0" fontId="35" fillId="35" borderId="27"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29" xfId="0" applyFont="1" applyFill="1" applyBorder="1" applyAlignment="1">
      <alignment horizontal="center" wrapText="1"/>
    </xf>
    <xf numFmtId="0" fontId="13" fillId="35" borderId="19" xfId="0" applyFont="1" applyFill="1" applyBorder="1" applyAlignment="1">
      <alignment horizontal="center" wrapText="1"/>
    </xf>
    <xf numFmtId="0" fontId="13" fillId="35" borderId="30" xfId="0" applyFont="1" applyFill="1" applyBorder="1" applyAlignment="1">
      <alignment horizontal="center" wrapText="1"/>
    </xf>
    <xf numFmtId="0" fontId="13" fillId="35" borderId="23" xfId="0" applyFont="1" applyFill="1" applyBorder="1" applyAlignment="1">
      <alignment horizontal="center" vertical="top" wrapText="1"/>
    </xf>
    <xf numFmtId="0" fontId="13" fillId="35" borderId="26" xfId="0" applyFont="1" applyFill="1" applyBorder="1" applyAlignment="1">
      <alignment horizontal="center" vertical="top" wrapText="1"/>
    </xf>
    <xf numFmtId="0" fontId="13" fillId="35" borderId="27" xfId="0" applyFont="1" applyFill="1" applyBorder="1" applyAlignment="1">
      <alignment horizontal="center" vertical="top" wrapText="1"/>
    </xf>
    <xf numFmtId="4" fontId="10" fillId="0" borderId="15" xfId="0" applyNumberFormat="1" applyFont="1" applyFill="1" applyBorder="1" applyAlignment="1" applyProtection="1">
      <alignment horizontal="center" vertical="center" wrapText="1"/>
      <protection locked="0"/>
    </xf>
    <xf numFmtId="4" fontId="10" fillId="0" borderId="16"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6" fillId="0" borderId="0" xfId="0" applyFont="1" applyFill="1" applyAlignment="1" applyProtection="1">
      <alignment vertical="center"/>
      <protection/>
    </xf>
    <xf numFmtId="0" fontId="10" fillId="0" borderId="0" xfId="0" applyFont="1" applyFill="1" applyAlignment="1" applyProtection="1">
      <alignment vertical="center"/>
      <protection/>
    </xf>
    <xf numFmtId="0" fontId="16" fillId="34" borderId="10" xfId="0" applyFont="1" applyFill="1" applyBorder="1" applyAlignment="1" applyProtection="1">
      <alignment horizontal="right" vertical="center" wrapText="1"/>
      <protection locked="0"/>
    </xf>
    <xf numFmtId="0" fontId="10" fillId="0" borderId="17"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4" fontId="10" fillId="0" borderId="15" xfId="0" applyNumberFormat="1" applyFont="1" applyBorder="1" applyAlignment="1" applyProtection="1">
      <alignment horizontal="center" vertical="center"/>
      <protection locked="0"/>
    </xf>
    <xf numFmtId="4" fontId="10" fillId="0" borderId="16" xfId="0" applyNumberFormat="1" applyFont="1" applyBorder="1" applyAlignment="1" applyProtection="1">
      <alignment horizontal="center" vertical="center"/>
      <protection locked="0"/>
    </xf>
    <xf numFmtId="0" fontId="16" fillId="0" borderId="23" xfId="0" applyFont="1" applyFill="1" applyBorder="1" applyAlignment="1" applyProtection="1">
      <alignment horizontal="left" vertical="center" wrapText="1"/>
      <protection/>
    </xf>
    <xf numFmtId="0" fontId="16" fillId="0" borderId="26" xfId="0" applyFont="1" applyFill="1" applyBorder="1" applyAlignment="1" applyProtection="1">
      <alignment horizontal="left" vertical="center" wrapText="1"/>
      <protection/>
    </xf>
    <xf numFmtId="0" fontId="16" fillId="34" borderId="10" xfId="0" applyFont="1" applyFill="1" applyBorder="1" applyAlignment="1" applyProtection="1">
      <alignment vertical="center"/>
      <protection/>
    </xf>
    <xf numFmtId="4" fontId="10" fillId="0" borderId="10" xfId="0" applyNumberFormat="1" applyFont="1" applyBorder="1" applyAlignment="1" applyProtection="1">
      <alignment horizontal="center" vertical="center"/>
      <protection locked="0"/>
    </xf>
    <xf numFmtId="4" fontId="10" fillId="37" borderId="15" xfId="0" applyNumberFormat="1" applyFont="1" applyFill="1" applyBorder="1" applyAlignment="1" applyProtection="1">
      <alignment horizontal="center" vertical="center" wrapText="1"/>
      <protection/>
    </xf>
    <xf numFmtId="4" fontId="10" fillId="37" borderId="16" xfId="0" applyNumberFormat="1"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0" fillId="34" borderId="16" xfId="0" applyFont="1" applyFill="1" applyBorder="1" applyAlignment="1">
      <alignment horizontal="center" vertical="center" wrapText="1"/>
    </xf>
    <xf numFmtId="0" fontId="16" fillId="0" borderId="1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4" fontId="16" fillId="37" borderId="15" xfId="0" applyNumberFormat="1" applyFont="1" applyFill="1" applyBorder="1" applyAlignment="1" applyProtection="1">
      <alignment horizontal="center" vertical="center" wrapText="1"/>
      <protection/>
    </xf>
    <xf numFmtId="4" fontId="16" fillId="37" borderId="16" xfId="0" applyNumberFormat="1" applyFont="1" applyFill="1" applyBorder="1" applyAlignment="1" applyProtection="1">
      <alignment horizontal="center" vertical="center" wrapText="1"/>
      <protection/>
    </xf>
    <xf numFmtId="0" fontId="16" fillId="34" borderId="15" xfId="0" applyFont="1" applyFill="1" applyBorder="1" applyAlignment="1" applyProtection="1">
      <alignment horizontal="center" vertical="center" wrapText="1"/>
      <protection/>
    </xf>
    <xf numFmtId="0" fontId="16" fillId="34" borderId="16"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6" fillId="0" borderId="16" xfId="0" applyFont="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7" xfId="0" applyFont="1" applyFill="1" applyBorder="1" applyAlignment="1">
      <alignment vertical="center"/>
    </xf>
    <xf numFmtId="0" fontId="10" fillId="34" borderId="16" xfId="0" applyFont="1" applyFill="1" applyBorder="1" applyAlignment="1">
      <alignment vertical="center"/>
    </xf>
    <xf numFmtId="0" fontId="16" fillId="34" borderId="46" xfId="0" applyFont="1" applyFill="1" applyBorder="1" applyAlignment="1" applyProtection="1">
      <alignment horizontal="center" vertical="center"/>
      <protection/>
    </xf>
    <xf numFmtId="0" fontId="16" fillId="34" borderId="41" xfId="0" applyFont="1" applyFill="1" applyBorder="1" applyAlignment="1" applyProtection="1">
      <alignment horizontal="center" vertical="center"/>
      <protection/>
    </xf>
    <xf numFmtId="0" fontId="16" fillId="34" borderId="42" xfId="0" applyFont="1" applyFill="1" applyBorder="1" applyAlignment="1" applyProtection="1">
      <alignment horizontal="center" vertical="center"/>
      <protection/>
    </xf>
    <xf numFmtId="0" fontId="16" fillId="34" borderId="23" xfId="0" applyFont="1" applyFill="1" applyBorder="1" applyAlignment="1" applyProtection="1">
      <alignment horizontal="center" vertical="center"/>
      <protection/>
    </xf>
    <xf numFmtId="0" fontId="16" fillId="34" borderId="26" xfId="0" applyFont="1" applyFill="1" applyBorder="1" applyAlignment="1" applyProtection="1">
      <alignment horizontal="center" vertical="center"/>
      <protection/>
    </xf>
    <xf numFmtId="0" fontId="16" fillId="34" borderId="27" xfId="0" applyFont="1" applyFill="1" applyBorder="1" applyAlignment="1" applyProtection="1">
      <alignment horizontal="center" vertical="center"/>
      <protection/>
    </xf>
    <xf numFmtId="0" fontId="10" fillId="40" borderId="25" xfId="0" applyFont="1" applyFill="1" applyBorder="1" applyAlignment="1">
      <alignment horizontal="center" vertical="center" wrapText="1"/>
    </xf>
    <xf numFmtId="0" fontId="10" fillId="40" borderId="28" xfId="0" applyFont="1" applyFill="1" applyBorder="1" applyAlignment="1">
      <alignment horizontal="center" vertical="center" wrapText="1"/>
    </xf>
    <xf numFmtId="0" fontId="9" fillId="40" borderId="28" xfId="0" applyFont="1" applyFill="1" applyBorder="1" applyAlignment="1">
      <alignment horizontal="center" vertical="center" wrapText="1"/>
    </xf>
    <xf numFmtId="0" fontId="9" fillId="40" borderId="22" xfId="0" applyFont="1" applyFill="1" applyBorder="1" applyAlignment="1">
      <alignment horizontal="center" vertical="center" wrapText="1"/>
    </xf>
    <xf numFmtId="177" fontId="16" fillId="40" borderId="25" xfId="0" applyNumberFormat="1" applyFont="1" applyFill="1" applyBorder="1" applyAlignment="1" applyProtection="1">
      <alignment horizontal="center" vertical="center" wrapText="1"/>
      <protection/>
    </xf>
    <xf numFmtId="177" fontId="16" fillId="40" borderId="28" xfId="0" applyNumberFormat="1" applyFont="1" applyFill="1" applyBorder="1" applyAlignment="1" applyProtection="1">
      <alignment horizontal="center" vertical="center" wrapText="1"/>
      <protection/>
    </xf>
    <xf numFmtId="177" fontId="16" fillId="40" borderId="22" xfId="0" applyNumberFormat="1" applyFont="1" applyFill="1" applyBorder="1" applyAlignment="1" applyProtection="1">
      <alignment horizontal="center" vertical="center" wrapText="1"/>
      <protection/>
    </xf>
    <xf numFmtId="0" fontId="16" fillId="40" borderId="25" xfId="0" applyFont="1" applyFill="1" applyBorder="1" applyAlignment="1" applyProtection="1">
      <alignment horizontal="center" vertical="center" wrapText="1"/>
      <protection locked="0"/>
    </xf>
    <xf numFmtId="0" fontId="16" fillId="40" borderId="28" xfId="0" applyFont="1" applyFill="1" applyBorder="1" applyAlignment="1" applyProtection="1">
      <alignment horizontal="center" vertical="center" wrapText="1"/>
      <protection locked="0"/>
    </xf>
    <xf numFmtId="0" fontId="16" fillId="40" borderId="22" xfId="0" applyFont="1" applyFill="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6" fillId="0" borderId="0" xfId="0" applyFont="1" applyFill="1" applyBorder="1" applyAlignment="1" applyProtection="1">
      <alignment horizontal="left" vertical="center" wrapText="1"/>
      <protection/>
    </xf>
    <xf numFmtId="0" fontId="10" fillId="40" borderId="22" xfId="0" applyFont="1" applyFill="1" applyBorder="1" applyAlignment="1">
      <alignment horizontal="center" vertical="center" wrapText="1"/>
    </xf>
    <xf numFmtId="0" fontId="10" fillId="40" borderId="25" xfId="0" applyFont="1" applyFill="1" applyBorder="1" applyAlignment="1" applyProtection="1">
      <alignment horizontal="center" vertical="center" wrapText="1"/>
      <protection locked="0"/>
    </xf>
    <xf numFmtId="0" fontId="10" fillId="40" borderId="28" xfId="0" applyFont="1" applyFill="1" applyBorder="1" applyAlignment="1" applyProtection="1">
      <alignment horizontal="center" vertical="center" wrapText="1"/>
      <protection locked="0"/>
    </xf>
    <xf numFmtId="0" fontId="10" fillId="40" borderId="22" xfId="0" applyFont="1" applyFill="1" applyBorder="1" applyAlignment="1" applyProtection="1">
      <alignment horizontal="center" vertical="center" wrapText="1"/>
      <protection locked="0"/>
    </xf>
    <xf numFmtId="177" fontId="10" fillId="40" borderId="25" xfId="0" applyNumberFormat="1" applyFont="1" applyFill="1" applyBorder="1" applyAlignment="1" applyProtection="1">
      <alignment horizontal="center" vertical="center" wrapText="1"/>
      <protection/>
    </xf>
    <xf numFmtId="177" fontId="10" fillId="40" borderId="28" xfId="0" applyNumberFormat="1" applyFont="1" applyFill="1" applyBorder="1" applyAlignment="1" applyProtection="1">
      <alignment horizontal="center" vertical="center" wrapText="1"/>
      <protection/>
    </xf>
    <xf numFmtId="177" fontId="10" fillId="40" borderId="22" xfId="0" applyNumberFormat="1" applyFont="1" applyFill="1" applyBorder="1" applyAlignment="1" applyProtection="1">
      <alignment horizontal="center" vertical="center" wrapText="1"/>
      <protection/>
    </xf>
    <xf numFmtId="4" fontId="10" fillId="36" borderId="15" xfId="0" applyNumberFormat="1" applyFont="1" applyFill="1" applyBorder="1" applyAlignment="1" applyProtection="1">
      <alignment horizontal="center" vertical="center" wrapText="1"/>
      <protection/>
    </xf>
    <xf numFmtId="4" fontId="10" fillId="36" borderId="16" xfId="0" applyNumberFormat="1" applyFont="1" applyFill="1" applyBorder="1" applyAlignment="1" applyProtection="1">
      <alignment horizontal="center" vertical="center" wrapText="1"/>
      <protection/>
    </xf>
    <xf numFmtId="4" fontId="16" fillId="36" borderId="10" xfId="0" applyNumberFormat="1" applyFont="1" applyFill="1" applyBorder="1" applyAlignment="1" applyProtection="1">
      <alignment horizontal="center" vertical="center" wrapText="1"/>
      <protection/>
    </xf>
    <xf numFmtId="4" fontId="16" fillId="36" borderId="10" xfId="0" applyNumberFormat="1" applyFont="1" applyFill="1" applyBorder="1" applyAlignment="1">
      <alignment horizontal="center" vertical="center" wrapText="1"/>
    </xf>
    <xf numFmtId="0" fontId="18" fillId="34" borderId="10" xfId="0" applyFont="1" applyFill="1" applyBorder="1" applyAlignment="1" applyProtection="1">
      <alignment horizontal="center" vertical="center"/>
      <protection/>
    </xf>
    <xf numFmtId="0" fontId="14" fillId="34" borderId="10" xfId="0" applyFont="1" applyFill="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6" fillId="34" borderId="15" xfId="0" applyFont="1" applyFill="1" applyBorder="1" applyAlignment="1" applyProtection="1">
      <alignment horizontal="center" vertical="center"/>
      <protection/>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6" fillId="34" borderId="17"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0" fillId="0" borderId="22" xfId="0" applyFont="1" applyBorder="1" applyAlignment="1">
      <alignment horizontal="center" vertical="center"/>
    </xf>
    <xf numFmtId="0" fontId="16" fillId="0" borderId="30"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wrapText="1"/>
      <protection/>
    </xf>
    <xf numFmtId="0" fontId="10" fillId="34" borderId="17" xfId="0" applyFont="1" applyFill="1" applyBorder="1" applyAlignment="1">
      <alignment horizontal="right" vertical="center" wrapText="1"/>
    </xf>
    <xf numFmtId="0" fontId="10" fillId="34" borderId="16" xfId="0" applyFont="1" applyFill="1" applyBorder="1" applyAlignment="1">
      <alignment horizontal="right" vertical="center" wrapText="1"/>
    </xf>
    <xf numFmtId="0" fontId="16" fillId="0" borderId="47" xfId="0" applyFont="1" applyFill="1" applyBorder="1" applyAlignment="1" applyProtection="1">
      <alignment horizontal="left" vertical="center" wrapText="1"/>
      <protection/>
    </xf>
    <xf numFmtId="0" fontId="16" fillId="0" borderId="13" xfId="0" applyFont="1" applyFill="1" applyBorder="1" applyAlignment="1" applyProtection="1">
      <alignment horizontal="left" vertical="center" wrapText="1"/>
      <protection/>
    </xf>
    <xf numFmtId="0" fontId="16" fillId="34" borderId="48" xfId="0" applyFont="1" applyFill="1" applyBorder="1" applyAlignment="1" applyProtection="1">
      <alignment horizontal="center" vertical="center"/>
      <protection/>
    </xf>
    <xf numFmtId="0" fontId="16" fillId="34" borderId="22" xfId="0" applyFont="1" applyFill="1" applyBorder="1" applyAlignment="1" applyProtection="1">
      <alignment horizontal="center" vertical="center"/>
      <protection/>
    </xf>
    <xf numFmtId="0" fontId="16" fillId="34" borderId="22" xfId="0" applyFont="1" applyFill="1" applyBorder="1" applyAlignment="1" applyProtection="1">
      <alignment horizontal="center" vertical="center" wrapText="1"/>
      <protection/>
    </xf>
    <xf numFmtId="0" fontId="16" fillId="0" borderId="19" xfId="0" applyFont="1" applyFill="1" applyBorder="1" applyAlignment="1" applyProtection="1">
      <alignment horizontal="left" vertical="center" wrapText="1"/>
      <protection/>
    </xf>
    <xf numFmtId="0" fontId="10" fillId="0" borderId="19" xfId="0" applyFont="1" applyFill="1" applyBorder="1" applyAlignment="1">
      <alignment horizontal="left" vertical="center" wrapText="1"/>
    </xf>
    <xf numFmtId="0" fontId="10" fillId="34" borderId="10" xfId="0" applyFont="1" applyFill="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16" fillId="33" borderId="22"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xf>
    <xf numFmtId="0" fontId="16" fillId="0" borderId="24" xfId="0" applyFont="1" applyFill="1" applyBorder="1" applyAlignment="1" applyProtection="1">
      <alignment horizontal="left" vertical="center" wrapText="1"/>
      <protection/>
    </xf>
    <xf numFmtId="0" fontId="16" fillId="0" borderId="1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0" fillId="0" borderId="22" xfId="0" applyFont="1" applyBorder="1" applyAlignment="1">
      <alignment horizontal="center" vertical="center" wrapText="1"/>
    </xf>
    <xf numFmtId="4" fontId="16" fillId="37" borderId="25" xfId="0" applyNumberFormat="1" applyFont="1" applyFill="1" applyBorder="1" applyAlignment="1" applyProtection="1">
      <alignment horizontal="center" vertical="center" wrapText="1"/>
      <protection/>
    </xf>
    <xf numFmtId="4" fontId="16" fillId="37" borderId="22" xfId="0" applyNumberFormat="1"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wrapText="1"/>
      <protection locked="0"/>
    </xf>
    <xf numFmtId="0" fontId="16" fillId="34" borderId="17" xfId="0" applyFont="1" applyFill="1" applyBorder="1" applyAlignment="1">
      <alignment horizontal="right" vertical="center" wrapText="1"/>
    </xf>
    <xf numFmtId="0" fontId="16" fillId="34" borderId="16" xfId="0" applyFont="1" applyFill="1" applyBorder="1" applyAlignment="1">
      <alignment horizontal="right" vertical="center" wrapText="1"/>
    </xf>
    <xf numFmtId="0" fontId="16" fillId="0" borderId="10" xfId="0" applyFont="1" applyFill="1" applyBorder="1" applyAlignment="1" applyProtection="1">
      <alignment horizontal="left" vertical="center" wrapText="1"/>
      <protection/>
    </xf>
    <xf numFmtId="0" fontId="16" fillId="0" borderId="17" xfId="0" applyFont="1" applyFill="1" applyBorder="1" applyAlignment="1" applyProtection="1">
      <alignment horizontal="left" vertical="center" wrapText="1"/>
      <protection/>
    </xf>
    <xf numFmtId="0" fontId="10" fillId="0" borderId="17" xfId="0" applyFont="1" applyBorder="1" applyAlignment="1">
      <alignment vertical="center" wrapText="1"/>
    </xf>
    <xf numFmtId="0" fontId="10" fillId="0" borderId="26" xfId="0" applyFont="1" applyBorder="1" applyAlignment="1">
      <alignment vertical="center" wrapText="1"/>
    </xf>
    <xf numFmtId="0" fontId="10" fillId="0" borderId="0" xfId="0" applyFont="1" applyBorder="1" applyAlignment="1">
      <alignment vertical="center" wrapText="1"/>
    </xf>
    <xf numFmtId="0" fontId="16" fillId="34" borderId="15" xfId="0" applyFont="1" applyFill="1" applyBorder="1" applyAlignment="1" applyProtection="1">
      <alignment horizontal="center" vertical="center" wrapText="1"/>
      <protection locked="0"/>
    </xf>
    <xf numFmtId="0" fontId="16" fillId="34" borderId="17" xfId="0" applyFont="1" applyFill="1" applyBorder="1" applyAlignment="1">
      <alignment horizontal="center" vertical="center" wrapText="1"/>
    </xf>
    <xf numFmtId="0" fontId="16" fillId="34" borderId="16" xfId="0" applyFont="1" applyFill="1" applyBorder="1" applyAlignment="1">
      <alignment horizontal="center" vertical="center" wrapText="1"/>
    </xf>
    <xf numFmtId="4" fontId="16" fillId="0" borderId="15" xfId="0" applyNumberFormat="1" applyFont="1" applyFill="1" applyBorder="1" applyAlignment="1" applyProtection="1">
      <alignment horizontal="center" vertical="center" wrapText="1"/>
      <protection locked="0"/>
    </xf>
    <xf numFmtId="4" fontId="16" fillId="0" borderId="16" xfId="0" applyNumberFormat="1" applyFont="1" applyFill="1" applyBorder="1" applyAlignment="1" applyProtection="1">
      <alignment horizontal="center" vertical="center" wrapText="1"/>
      <protection locked="0"/>
    </xf>
    <xf numFmtId="4" fontId="16" fillId="0" borderId="24" xfId="0" applyNumberFormat="1" applyFont="1" applyFill="1" applyBorder="1" applyAlignment="1" applyProtection="1">
      <alignment horizontal="center" vertical="center" wrapText="1"/>
      <protection locked="0"/>
    </xf>
    <xf numFmtId="4" fontId="16" fillId="0" borderId="0" xfId="0" applyNumberFormat="1" applyFont="1" applyAlignment="1">
      <alignment horizontal="center" vertical="center" wrapText="1"/>
    </xf>
    <xf numFmtId="0" fontId="16" fillId="36" borderId="15" xfId="0" applyFont="1" applyFill="1" applyBorder="1" applyAlignment="1" applyProtection="1">
      <alignment horizontal="center" vertical="center"/>
      <protection/>
    </xf>
    <xf numFmtId="0" fontId="16" fillId="36" borderId="16" xfId="0" applyFont="1" applyFill="1" applyBorder="1" applyAlignment="1" applyProtection="1">
      <alignment horizontal="center" vertical="center"/>
      <protection/>
    </xf>
    <xf numFmtId="4" fontId="16" fillId="36" borderId="15" xfId="0" applyNumberFormat="1" applyFont="1" applyFill="1" applyBorder="1" applyAlignment="1" applyProtection="1">
      <alignment horizontal="center" vertical="center" wrapText="1"/>
      <protection/>
    </xf>
    <xf numFmtId="4" fontId="16" fillId="36" borderId="16" xfId="0" applyNumberFormat="1"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protection locked="0"/>
    </xf>
    <xf numFmtId="4" fontId="10" fillId="0" borderId="10" xfId="0" applyNumberFormat="1" applyFont="1" applyFill="1" applyBorder="1" applyAlignment="1" applyProtection="1">
      <alignment horizontal="center" vertical="center" wrapText="1"/>
      <protection locked="0"/>
    </xf>
    <xf numFmtId="0" fontId="16" fillId="0" borderId="29" xfId="0" applyFont="1" applyFill="1" applyBorder="1" applyAlignment="1" applyProtection="1">
      <alignment horizontal="left" vertical="top" wrapText="1"/>
      <protection locked="0"/>
    </xf>
    <xf numFmtId="0" fontId="16" fillId="0" borderId="30"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0" fontId="16" fillId="0" borderId="18" xfId="0" applyFont="1" applyFill="1" applyBorder="1" applyAlignment="1" applyProtection="1">
      <alignment horizontal="left" vertical="top" wrapText="1"/>
      <protection locked="0"/>
    </xf>
    <xf numFmtId="0" fontId="16" fillId="0" borderId="23"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6" fillId="0" borderId="17" xfId="0" applyFont="1" applyFill="1" applyBorder="1" applyAlignment="1" applyProtection="1">
      <alignment horizontal="center" vertical="center"/>
      <protection/>
    </xf>
    <xf numFmtId="4" fontId="10" fillId="0" borderId="10" xfId="0" applyNumberFormat="1" applyFont="1" applyFill="1" applyBorder="1" applyAlignment="1" applyProtection="1">
      <alignment horizontal="center" vertical="center"/>
      <protection locked="0"/>
    </xf>
    <xf numFmtId="0" fontId="20" fillId="0" borderId="26" xfId="0" applyFont="1" applyBorder="1" applyAlignment="1" applyProtection="1">
      <alignment horizontal="left" vertical="top"/>
      <protection/>
    </xf>
    <xf numFmtId="0" fontId="20" fillId="0" borderId="26" xfId="0" applyFont="1" applyBorder="1" applyAlignment="1" applyProtection="1">
      <alignment horizontal="right" vertical="top"/>
      <protection/>
    </xf>
    <xf numFmtId="0" fontId="10" fillId="0" borderId="26" xfId="0" applyFont="1" applyBorder="1" applyAlignment="1" applyProtection="1">
      <alignment horizontal="center" vertical="center"/>
      <protection/>
    </xf>
    <xf numFmtId="4" fontId="10" fillId="37" borderId="15" xfId="0" applyNumberFormat="1" applyFont="1" applyFill="1" applyBorder="1" applyAlignment="1" applyProtection="1">
      <alignment horizontal="center" vertical="center"/>
      <protection/>
    </xf>
    <xf numFmtId="4" fontId="10" fillId="37" borderId="16" xfId="0" applyNumberFormat="1"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4" fontId="1" fillId="37" borderId="16" xfId="0" applyNumberFormat="1" applyFont="1" applyFill="1" applyBorder="1" applyAlignment="1" applyProtection="1">
      <alignment horizontal="center" vertical="center"/>
      <protection/>
    </xf>
    <xf numFmtId="4" fontId="1" fillId="0" borderId="10" xfId="0" applyNumberFormat="1" applyFont="1" applyBorder="1" applyAlignment="1" applyProtection="1">
      <alignment horizontal="center" vertical="center"/>
      <protection locked="0"/>
    </xf>
    <xf numFmtId="0" fontId="10" fillId="34" borderId="17" xfId="0" applyFont="1" applyFill="1" applyBorder="1" applyAlignment="1" applyProtection="1">
      <alignment horizontal="right" vertical="center" wrapText="1"/>
      <protection locked="0"/>
    </xf>
    <xf numFmtId="0" fontId="10" fillId="34" borderId="16" xfId="0" applyFont="1" applyFill="1" applyBorder="1" applyAlignment="1" applyProtection="1">
      <alignment horizontal="right" vertical="center" wrapText="1"/>
      <protection locked="0"/>
    </xf>
    <xf numFmtId="0" fontId="1" fillId="0" borderId="17"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6" fillId="34" borderId="10" xfId="0" applyFont="1" applyFill="1" applyBorder="1" applyAlignment="1" applyProtection="1">
      <alignment vertical="center"/>
      <protection locked="0"/>
    </xf>
    <xf numFmtId="0" fontId="16" fillId="34"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6" fillId="34" borderId="48" xfId="0" applyFont="1" applyFill="1" applyBorder="1" applyAlignment="1" applyProtection="1">
      <alignment horizontal="center" vertical="center"/>
      <protection locked="0"/>
    </xf>
    <xf numFmtId="0" fontId="16" fillId="34" borderId="22" xfId="0" applyFont="1" applyFill="1" applyBorder="1" applyAlignment="1" applyProtection="1">
      <alignment horizontal="center" vertical="center"/>
      <protection locked="0"/>
    </xf>
    <xf numFmtId="0" fontId="16" fillId="0" borderId="1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16" fillId="34" borderId="46" xfId="0" applyFont="1" applyFill="1" applyBorder="1" applyAlignment="1" applyProtection="1">
      <alignment horizontal="center" vertical="center"/>
      <protection locked="0"/>
    </xf>
    <xf numFmtId="0" fontId="16" fillId="34" borderId="41" xfId="0" applyFont="1" applyFill="1" applyBorder="1" applyAlignment="1" applyProtection="1">
      <alignment horizontal="center" vertical="center"/>
      <protection locked="0"/>
    </xf>
    <xf numFmtId="0" fontId="16" fillId="34" borderId="42"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vertical="center"/>
      <protection locked="0"/>
    </xf>
    <xf numFmtId="0" fontId="16" fillId="34" borderId="26" xfId="0" applyFont="1" applyFill="1" applyBorder="1" applyAlignment="1" applyProtection="1">
      <alignment horizontal="center" vertical="center"/>
      <protection locked="0"/>
    </xf>
    <xf numFmtId="0" fontId="16" fillId="34" borderId="27" xfId="0" applyFont="1" applyFill="1" applyBorder="1" applyAlignment="1" applyProtection="1">
      <alignment horizontal="center" vertical="center"/>
      <protection locked="0"/>
    </xf>
    <xf numFmtId="4" fontId="1" fillId="37" borderId="16" xfId="0" applyNumberFormat="1" applyFont="1" applyFill="1" applyBorder="1" applyAlignment="1" applyProtection="1">
      <alignment horizontal="center" vertical="center" wrapText="1"/>
      <protection/>
    </xf>
    <xf numFmtId="0" fontId="10" fillId="34" borderId="10" xfId="0" applyFont="1" applyFill="1" applyBorder="1" applyAlignment="1" applyProtection="1">
      <alignment horizontal="right" vertical="center" wrapText="1"/>
      <protection locked="0"/>
    </xf>
    <xf numFmtId="4" fontId="4" fillId="37" borderId="16" xfId="0" applyNumberFormat="1"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0" fontId="16" fillId="34" borderId="22"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6" fillId="34" borderId="1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6" fillId="34" borderId="16"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1" fillId="40" borderId="25" xfId="0" applyFont="1" applyFill="1" applyBorder="1" applyAlignment="1" applyProtection="1">
      <alignment horizontal="center" vertical="center" wrapText="1"/>
      <protection locked="0"/>
    </xf>
    <xf numFmtId="0" fontId="1" fillId="40" borderId="28" xfId="0" applyFont="1" applyFill="1" applyBorder="1" applyAlignment="1" applyProtection="1">
      <alignment horizontal="center" vertical="center" wrapText="1"/>
      <protection locked="0"/>
    </xf>
    <xf numFmtId="0" fontId="0" fillId="40" borderId="28" xfId="0" applyFill="1" applyBorder="1" applyAlignment="1" applyProtection="1">
      <alignment horizontal="center" vertical="center" wrapText="1"/>
      <protection locked="0"/>
    </xf>
    <xf numFmtId="0" fontId="0" fillId="40" borderId="22" xfId="0"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6" fillId="33" borderId="25" xfId="0" applyFont="1" applyFill="1" applyBorder="1" applyAlignment="1" applyProtection="1">
      <alignment horizontal="center" vertical="center" wrapText="1"/>
      <protection locked="0"/>
    </xf>
    <xf numFmtId="0" fontId="16" fillId="33" borderId="22"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6" fillId="34" borderId="17" xfId="0" applyFont="1" applyFill="1" applyBorder="1" applyAlignment="1" applyProtection="1">
      <alignment vertical="center"/>
      <protection locked="0"/>
    </xf>
    <xf numFmtId="0" fontId="10" fillId="34" borderId="16" xfId="0" applyFont="1" applyFill="1" applyBorder="1" applyAlignment="1" applyProtection="1">
      <alignment vertical="center"/>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6" fillId="0" borderId="24" xfId="0" applyFont="1" applyFill="1" applyBorder="1" applyAlignment="1" applyProtection="1">
      <alignment horizontal="left" vertical="center" wrapText="1"/>
      <protection locked="0"/>
    </xf>
    <xf numFmtId="0" fontId="16" fillId="34" borderId="17" xfId="0" applyFont="1" applyFill="1" applyBorder="1" applyAlignment="1" applyProtection="1">
      <alignment horizontal="right" vertical="center" wrapText="1"/>
      <protection locked="0"/>
    </xf>
    <xf numFmtId="0" fontId="16" fillId="34" borderId="16" xfId="0" applyFont="1" applyFill="1" applyBorder="1" applyAlignment="1" applyProtection="1">
      <alignment horizontal="right" vertical="center" wrapText="1"/>
      <protection locked="0"/>
    </xf>
    <xf numFmtId="0" fontId="1" fillId="40" borderId="22" xfId="0" applyFont="1" applyFill="1" applyBorder="1" applyAlignment="1" applyProtection="1">
      <alignment horizontal="center" vertical="center" wrapText="1"/>
      <protection locked="0"/>
    </xf>
    <xf numFmtId="177" fontId="16" fillId="40" borderId="25" xfId="0" applyNumberFormat="1" applyFont="1" applyFill="1" applyBorder="1" applyAlignment="1" applyProtection="1">
      <alignment horizontal="center" vertical="center" wrapText="1"/>
      <protection locked="0"/>
    </xf>
    <xf numFmtId="177" fontId="16" fillId="40" borderId="28" xfId="0" applyNumberFormat="1" applyFont="1" applyFill="1" applyBorder="1" applyAlignment="1" applyProtection="1">
      <alignment horizontal="center" vertical="center" wrapText="1"/>
      <protection locked="0"/>
    </xf>
    <xf numFmtId="177" fontId="16" fillId="40" borderId="22"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16" fillId="34" borderId="17"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0" fillId="0" borderId="17"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4" fontId="4" fillId="36" borderId="10" xfId="0" applyNumberFormat="1" applyFont="1" applyFill="1" applyBorder="1" applyAlignment="1" applyProtection="1">
      <alignment horizontal="center" vertical="center" wrapText="1"/>
      <protection/>
    </xf>
    <xf numFmtId="177" fontId="10" fillId="40" borderId="25" xfId="0" applyNumberFormat="1" applyFont="1" applyFill="1" applyBorder="1" applyAlignment="1" applyProtection="1">
      <alignment horizontal="center" vertical="center" wrapText="1"/>
      <protection locked="0"/>
    </xf>
    <xf numFmtId="177" fontId="10" fillId="40" borderId="28" xfId="0" applyNumberFormat="1" applyFont="1" applyFill="1" applyBorder="1" applyAlignment="1" applyProtection="1">
      <alignment horizontal="center" vertical="center" wrapText="1"/>
      <protection locked="0"/>
    </xf>
    <xf numFmtId="177" fontId="10" fillId="40" borderId="22" xfId="0" applyNumberFormat="1"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 fillId="0" borderId="17"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0" fillId="34" borderId="16" xfId="0" applyFont="1" applyFill="1" applyBorder="1" applyAlignment="1" applyProtection="1">
      <alignment horizontal="center" vertical="center" wrapText="1"/>
      <protection locked="0"/>
    </xf>
    <xf numFmtId="0" fontId="10" fillId="34" borderId="10" xfId="0" applyFont="1" applyFill="1" applyBorder="1" applyAlignment="1" applyProtection="1">
      <alignment vertical="center"/>
      <protection locked="0"/>
    </xf>
    <xf numFmtId="0" fontId="1" fillId="34" borderId="16"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6" fillId="36" borderId="15" xfId="0" applyFont="1" applyFill="1" applyBorder="1" applyAlignment="1" applyProtection="1">
      <alignment horizontal="center" vertical="center"/>
      <protection locked="0"/>
    </xf>
    <xf numFmtId="0" fontId="16" fillId="36" borderId="16" xfId="0" applyFont="1" applyFill="1" applyBorder="1" applyAlignment="1" applyProtection="1">
      <alignment horizontal="center" vertical="center"/>
      <protection locked="0"/>
    </xf>
    <xf numFmtId="4" fontId="4" fillId="0" borderId="0" xfId="0" applyNumberFormat="1" applyFont="1" applyAlignment="1" applyProtection="1">
      <alignment horizontal="center" vertical="center" wrapText="1"/>
      <protection locked="0"/>
    </xf>
    <xf numFmtId="0" fontId="18" fillId="34" borderId="15"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center" vertical="center" wrapText="1"/>
      <protection locked="0"/>
    </xf>
    <xf numFmtId="0" fontId="20" fillId="0" borderId="26" xfId="0" applyFont="1" applyBorder="1" applyAlignment="1" applyProtection="1">
      <alignment horizontal="left" vertical="top"/>
      <protection locked="0"/>
    </xf>
    <xf numFmtId="0" fontId="20" fillId="0" borderId="26" xfId="0" applyFont="1" applyBorder="1" applyAlignment="1" applyProtection="1">
      <alignment horizontal="right" vertical="top"/>
      <protection locked="0"/>
    </xf>
    <xf numFmtId="0" fontId="16" fillId="0" borderId="23"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6" fillId="34" borderId="15" xfId="0" applyFont="1" applyFill="1" applyBorder="1" applyAlignment="1" applyProtection="1">
      <alignment horizontal="left" vertical="center" wrapText="1"/>
      <protection locked="0"/>
    </xf>
    <xf numFmtId="0" fontId="16" fillId="34" borderId="17" xfId="0" applyFont="1" applyFill="1" applyBorder="1" applyAlignment="1" applyProtection="1">
      <alignment horizontal="left" vertical="center" wrapText="1"/>
      <protection locked="0"/>
    </xf>
    <xf numFmtId="0" fontId="16" fillId="34" borderId="16" xfId="0" applyFont="1" applyFill="1" applyBorder="1" applyAlignment="1" applyProtection="1">
      <alignment horizontal="left" vertical="center" wrapText="1"/>
      <protection locked="0"/>
    </xf>
    <xf numFmtId="0" fontId="14" fillId="34" borderId="17" xfId="0" applyFont="1" applyFill="1" applyBorder="1" applyAlignment="1" applyProtection="1">
      <alignment wrapText="1"/>
      <protection locked="0"/>
    </xf>
    <xf numFmtId="0" fontId="14" fillId="34" borderId="16" xfId="0" applyFont="1" applyFill="1" applyBorder="1" applyAlignment="1" applyProtection="1">
      <alignment wrapText="1"/>
      <protection locked="0"/>
    </xf>
    <xf numFmtId="0" fontId="10" fillId="0" borderId="0" xfId="0" applyFont="1" applyBorder="1" applyAlignment="1" applyProtection="1">
      <alignment/>
      <protection locked="0"/>
    </xf>
    <xf numFmtId="0" fontId="16" fillId="0" borderId="10" xfId="0" applyFont="1" applyFill="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34" borderId="10" xfId="0"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8" xfId="0" applyFont="1" applyBorder="1" applyAlignment="1" applyProtection="1">
      <alignment horizontal="center" vertical="center" wrapText="1"/>
      <protection locked="0"/>
    </xf>
    <xf numFmtId="0" fontId="9" fillId="0" borderId="17" xfId="0" applyFont="1" applyBorder="1" applyAlignment="1" applyProtection="1">
      <alignment/>
      <protection locked="0"/>
    </xf>
    <xf numFmtId="0" fontId="9" fillId="0" borderId="16" xfId="0" applyFont="1" applyBorder="1" applyAlignment="1" applyProtection="1">
      <alignment/>
      <protection locked="0"/>
    </xf>
    <xf numFmtId="0" fontId="10" fillId="0" borderId="0" xfId="0" applyFont="1" applyAlignment="1" applyProtection="1">
      <alignment horizontal="left" vertical="center"/>
      <protection locked="0"/>
    </xf>
    <xf numFmtId="0" fontId="16" fillId="0" borderId="0" xfId="0" applyFont="1" applyAlignment="1" applyProtection="1">
      <alignment horizontal="right" vertical="center"/>
      <protection locked="0"/>
    </xf>
    <xf numFmtId="0" fontId="10" fillId="0" borderId="0" xfId="0" applyFont="1" applyAlignment="1" applyProtection="1">
      <alignment vertical="center"/>
      <protection locked="0"/>
    </xf>
    <xf numFmtId="0" fontId="16"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10" fillId="0" borderId="26" xfId="0" applyFont="1" applyBorder="1" applyAlignment="1" applyProtection="1">
      <alignment vertical="center"/>
      <protection locked="0"/>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vertical="center"/>
      <protection locked="0"/>
    </xf>
    <xf numFmtId="0" fontId="10" fillId="34" borderId="15" xfId="0" applyFont="1" applyFill="1" applyBorder="1" applyAlignment="1" applyProtection="1">
      <alignment vertical="center"/>
      <protection locked="0"/>
    </xf>
    <xf numFmtId="0" fontId="16" fillId="0" borderId="10" xfId="0"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locked="0"/>
    </xf>
    <xf numFmtId="4" fontId="10" fillId="37" borderId="17" xfId="0" applyNumberFormat="1" applyFont="1" applyFill="1" applyBorder="1" applyAlignment="1" applyProtection="1">
      <alignment horizontal="center" vertical="center" wrapText="1"/>
      <protection/>
    </xf>
    <xf numFmtId="0" fontId="16" fillId="0" borderId="26" xfId="0" applyFont="1" applyBorder="1" applyAlignment="1" applyProtection="1">
      <alignment horizontal="left" vertical="center"/>
      <protection locked="0"/>
    </xf>
    <xf numFmtId="0" fontId="10" fillId="0" borderId="2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0" fillId="0" borderId="17" xfId="0" applyFont="1" applyFill="1" applyBorder="1" applyAlignment="1" applyProtection="1">
      <alignment vertical="center"/>
      <protection locked="0"/>
    </xf>
    <xf numFmtId="10" fontId="10" fillId="37" borderId="10" xfId="62" applyNumberFormat="1" applyFont="1" applyFill="1" applyBorder="1" applyAlignment="1" applyProtection="1">
      <alignment horizontal="center" vertical="center" wrapText="1"/>
      <protection/>
    </xf>
    <xf numFmtId="10" fontId="10" fillId="37" borderId="15" xfId="0" applyNumberFormat="1" applyFont="1" applyFill="1" applyBorder="1" applyAlignment="1" applyProtection="1">
      <alignment horizontal="center" vertical="center" wrapText="1"/>
      <protection/>
    </xf>
    <xf numFmtId="10" fontId="10" fillId="37" borderId="17" xfId="0" applyNumberFormat="1" applyFont="1" applyFill="1" applyBorder="1" applyAlignment="1" applyProtection="1">
      <alignment horizontal="center" vertical="center" wrapText="1"/>
      <protection/>
    </xf>
    <xf numFmtId="10" fontId="10" fillId="37" borderId="16" xfId="0" applyNumberFormat="1" applyFont="1" applyFill="1" applyBorder="1" applyAlignment="1" applyProtection="1">
      <alignment horizontal="center" vertical="center" wrapText="1"/>
      <protection/>
    </xf>
    <xf numFmtId="0" fontId="10" fillId="0" borderId="10" xfId="0" applyFont="1" applyBorder="1" applyAlignment="1" applyProtection="1">
      <alignment vertical="center"/>
      <protection locked="0"/>
    </xf>
    <xf numFmtId="0" fontId="16" fillId="0" borderId="17"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19" xfId="0" applyFont="1" applyBorder="1" applyAlignment="1" applyProtection="1">
      <alignment vertical="center"/>
      <protection locked="0"/>
    </xf>
    <xf numFmtId="0" fontId="16" fillId="37" borderId="29" xfId="0" applyFont="1" applyFill="1" applyBorder="1" applyAlignment="1" applyProtection="1">
      <alignment horizontal="center" vertical="center" wrapText="1"/>
      <protection/>
    </xf>
    <xf numFmtId="0" fontId="16" fillId="37" borderId="30" xfId="0" applyFont="1" applyFill="1" applyBorder="1" applyAlignment="1" applyProtection="1">
      <alignment horizontal="center" vertical="center" wrapText="1"/>
      <protection/>
    </xf>
    <xf numFmtId="0" fontId="16" fillId="37" borderId="19" xfId="0" applyFont="1" applyFill="1" applyBorder="1" applyAlignment="1" applyProtection="1">
      <alignment horizontal="center" vertical="center" wrapText="1"/>
      <protection/>
    </xf>
    <xf numFmtId="0" fontId="16" fillId="0" borderId="29" xfId="0" applyFont="1" applyFill="1" applyBorder="1" applyAlignment="1" applyProtection="1">
      <alignment horizontal="left" vertical="center" wrapText="1"/>
      <protection locked="0"/>
    </xf>
    <xf numFmtId="0" fontId="10" fillId="0" borderId="19" xfId="0" applyFont="1" applyFill="1" applyBorder="1" applyAlignment="1" applyProtection="1">
      <alignment vertical="center"/>
      <protection locked="0"/>
    </xf>
    <xf numFmtId="0" fontId="10" fillId="0" borderId="30" xfId="0" applyFont="1" applyFill="1" applyBorder="1" applyAlignment="1" applyProtection="1">
      <alignment vertical="center"/>
      <protection locked="0"/>
    </xf>
    <xf numFmtId="0" fontId="25" fillId="0" borderId="26"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10" fillId="0" borderId="18" xfId="0" applyFont="1" applyBorder="1" applyAlignment="1" applyProtection="1">
      <alignment vertical="center"/>
      <protection locked="0"/>
    </xf>
    <xf numFmtId="0" fontId="16" fillId="0" borderId="15"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177" fontId="16" fillId="37" borderId="15" xfId="0" applyNumberFormat="1" applyFont="1" applyFill="1" applyBorder="1" applyAlignment="1" applyProtection="1">
      <alignment horizontal="center" vertical="center" wrapText="1"/>
      <protection/>
    </xf>
    <xf numFmtId="177" fontId="16" fillId="37" borderId="16" xfId="0" applyNumberFormat="1"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177" fontId="16" fillId="37" borderId="17" xfId="0" applyNumberFormat="1"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16" fillId="34" borderId="18" xfId="0" applyFont="1" applyFill="1" applyBorder="1" applyAlignment="1" applyProtection="1">
      <alignment horizontal="center" vertical="center"/>
      <protection locked="0"/>
    </xf>
    <xf numFmtId="0" fontId="16" fillId="34" borderId="28" xfId="0" applyFont="1" applyFill="1" applyBorder="1" applyAlignment="1" applyProtection="1">
      <alignment horizontal="center" vertical="center"/>
      <protection locked="0"/>
    </xf>
    <xf numFmtId="0" fontId="16" fillId="34" borderId="10" xfId="0" applyFont="1" applyFill="1" applyBorder="1" applyAlignment="1" applyProtection="1">
      <alignment horizontal="center" vertical="center"/>
      <protection locked="0"/>
    </xf>
    <xf numFmtId="0" fontId="18" fillId="34" borderId="10" xfId="0" applyFont="1" applyFill="1" applyBorder="1" applyAlignment="1" applyProtection="1">
      <alignment horizontal="center" vertical="center"/>
      <protection locked="0"/>
    </xf>
    <xf numFmtId="0" fontId="16" fillId="0" borderId="23" xfId="0" applyFont="1" applyBorder="1" applyAlignment="1" applyProtection="1">
      <alignment horizontal="left" vertical="center"/>
      <protection locked="0"/>
    </xf>
    <xf numFmtId="0" fontId="10" fillId="0" borderId="27" xfId="0" applyFont="1" applyBorder="1" applyAlignment="1" applyProtection="1">
      <alignment vertical="center"/>
      <protection locked="0"/>
    </xf>
    <xf numFmtId="0" fontId="41" fillId="0" borderId="19" xfId="0" applyFont="1" applyBorder="1" applyAlignment="1" applyProtection="1">
      <alignment horizontal="left"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8" fillId="34" borderId="17"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9"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6" fillId="0" borderId="1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0" fillId="0" borderId="24" xfId="0" applyFont="1" applyBorder="1" applyAlignment="1" applyProtection="1">
      <alignment horizontal="left" vertical="center" wrapText="1"/>
      <protection locked="0"/>
    </xf>
    <xf numFmtId="0" fontId="0" fillId="0" borderId="0" xfId="0" applyAlignment="1">
      <alignment/>
    </xf>
    <xf numFmtId="0" fontId="10" fillId="0" borderId="15"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0" borderId="27" xfId="0" applyFont="1" applyBorder="1" applyAlignment="1" applyProtection="1">
      <alignment horizontal="left" vertical="center" wrapText="1"/>
      <protection locked="0"/>
    </xf>
    <xf numFmtId="0" fontId="10" fillId="0" borderId="23"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2" fontId="10" fillId="37" borderId="15" xfId="0" applyNumberFormat="1" applyFont="1" applyFill="1" applyBorder="1" applyAlignment="1" applyProtection="1">
      <alignment horizontal="center" vertical="center" wrapText="1"/>
      <protection/>
    </xf>
    <xf numFmtId="2" fontId="10" fillId="37" borderId="16" xfId="0" applyNumberFormat="1" applyFont="1" applyFill="1" applyBorder="1" applyAlignment="1" applyProtection="1">
      <alignment horizontal="center" vertical="center" wrapText="1"/>
      <protection/>
    </xf>
    <xf numFmtId="10" fontId="10" fillId="0" borderId="10" xfId="0" applyNumberFormat="1" applyFont="1" applyBorder="1" applyAlignment="1" applyProtection="1">
      <alignment horizontal="center" wrapText="1"/>
      <protection locked="0"/>
    </xf>
    <xf numFmtId="0" fontId="18" fillId="34" borderId="10"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6" fillId="0" borderId="28"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left" vertical="center" wrapText="1"/>
    </xf>
    <xf numFmtId="0" fontId="16" fillId="34" borderId="10" xfId="0" applyFont="1" applyFill="1" applyBorder="1" applyAlignment="1">
      <alignment horizontal="left" vertical="center"/>
    </xf>
    <xf numFmtId="0" fontId="10" fillId="0" borderId="10" xfId="0" applyFont="1" applyBorder="1" applyAlignment="1">
      <alignment horizontal="center" vertical="center"/>
    </xf>
    <xf numFmtId="0" fontId="16" fillId="0" borderId="28" xfId="0" applyFont="1" applyBorder="1" applyAlignment="1">
      <alignment horizontal="center" vertical="top"/>
    </xf>
    <xf numFmtId="0" fontId="16" fillId="0" borderId="22" xfId="0" applyFont="1" applyBorder="1" applyAlignment="1">
      <alignment horizontal="center" vertical="top"/>
    </xf>
    <xf numFmtId="0" fontId="16" fillId="0" borderId="29" xfId="0" applyFont="1" applyBorder="1" applyAlignment="1">
      <alignment horizontal="left" vertical="center"/>
    </xf>
    <xf numFmtId="0" fontId="16" fillId="0" borderId="19" xfId="0" applyFont="1" applyBorder="1" applyAlignment="1">
      <alignment horizontal="left" vertical="center"/>
    </xf>
    <xf numFmtId="0" fontId="16" fillId="0" borderId="16" xfId="0" applyFont="1" applyBorder="1" applyAlignment="1">
      <alignment horizontal="center" vertical="top"/>
    </xf>
    <xf numFmtId="0" fontId="16" fillId="0" borderId="24" xfId="0" applyFont="1" applyBorder="1" applyAlignment="1">
      <alignment horizontal="center" vertical="top" wrapText="1"/>
    </xf>
    <xf numFmtId="0" fontId="16" fillId="0" borderId="0" xfId="0" applyFont="1" applyBorder="1" applyAlignment="1">
      <alignment horizontal="center" vertical="top" wrapText="1"/>
    </xf>
    <xf numFmtId="0" fontId="16" fillId="0" borderId="18" xfId="0" applyFont="1" applyBorder="1" applyAlignment="1">
      <alignment horizontal="center" vertical="top" wrapText="1"/>
    </xf>
    <xf numFmtId="0" fontId="16" fillId="0" borderId="23" xfId="0" applyFont="1" applyBorder="1" applyAlignment="1">
      <alignment horizontal="center" vertical="top" wrapText="1"/>
    </xf>
    <xf numFmtId="0" fontId="16" fillId="0" borderId="26" xfId="0" applyFont="1" applyBorder="1" applyAlignment="1">
      <alignment horizontal="center" vertical="top" wrapText="1"/>
    </xf>
    <xf numFmtId="0" fontId="16" fillId="0" borderId="27" xfId="0" applyFont="1" applyBorder="1" applyAlignment="1">
      <alignment horizontal="center" vertical="top" wrapText="1"/>
    </xf>
    <xf numFmtId="0" fontId="16" fillId="0" borderId="27" xfId="0" applyFont="1" applyBorder="1" applyAlignment="1">
      <alignment horizontal="center" vertical="top"/>
    </xf>
    <xf numFmtId="0" fontId="10" fillId="0" borderId="15" xfId="0" applyFont="1" applyBorder="1" applyAlignment="1">
      <alignment horizontal="center" vertical="center"/>
    </xf>
    <xf numFmtId="10" fontId="10" fillId="37" borderId="15" xfId="0" applyNumberFormat="1" applyFont="1" applyFill="1" applyBorder="1" applyAlignment="1" applyProtection="1">
      <alignment horizontal="center" vertical="center"/>
      <protection/>
    </xf>
    <xf numFmtId="10" fontId="10" fillId="37" borderId="17" xfId="0" applyNumberFormat="1" applyFont="1" applyFill="1" applyBorder="1" applyAlignment="1" applyProtection="1">
      <alignment horizontal="center" vertical="center"/>
      <protection/>
    </xf>
    <xf numFmtId="10" fontId="10" fillId="37" borderId="16" xfId="0" applyNumberFormat="1" applyFont="1" applyFill="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3" fontId="10" fillId="0" borderId="15" xfId="0" applyNumberFormat="1" applyFont="1" applyBorder="1" applyAlignment="1" applyProtection="1">
      <alignment horizontal="center" vertical="center"/>
      <protection locked="0"/>
    </xf>
    <xf numFmtId="3" fontId="10" fillId="0" borderId="16" xfId="0" applyNumberFormat="1" applyFont="1" applyBorder="1" applyAlignment="1" applyProtection="1">
      <alignment horizontal="center" vertical="center"/>
      <protection locked="0"/>
    </xf>
    <xf numFmtId="208" fontId="10" fillId="0" borderId="15" xfId="0" applyNumberFormat="1" applyFont="1" applyFill="1" applyBorder="1" applyAlignment="1" applyProtection="1">
      <alignment horizontal="center" vertical="center"/>
      <protection locked="0"/>
    </xf>
    <xf numFmtId="208" fontId="10" fillId="0" borderId="16" xfId="0" applyNumberFormat="1" applyFont="1" applyFill="1" applyBorder="1" applyAlignment="1" applyProtection="1">
      <alignment horizontal="center" vertical="center"/>
      <protection locked="0"/>
    </xf>
    <xf numFmtId="3" fontId="10" fillId="0" borderId="10" xfId="0" applyNumberFormat="1"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208" fontId="10" fillId="0" borderId="15" xfId="0" applyNumberFormat="1" applyFont="1" applyBorder="1" applyAlignment="1" applyProtection="1">
      <alignment horizontal="center" vertical="center"/>
      <protection locked="0"/>
    </xf>
    <xf numFmtId="208" fontId="10" fillId="0" borderId="16" xfId="0" applyNumberFormat="1" applyFont="1" applyBorder="1" applyAlignment="1" applyProtection="1">
      <alignment horizontal="center" vertical="center"/>
      <protection locked="0"/>
    </xf>
    <xf numFmtId="0" fontId="31" fillId="0" borderId="19"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13" fillId="0" borderId="10" xfId="0" applyFont="1" applyBorder="1" applyAlignment="1" applyProtection="1">
      <alignment horizontal="left" wrapText="1"/>
      <protection locked="0"/>
    </xf>
    <xf numFmtId="0" fontId="9" fillId="0" borderId="17" xfId="0" applyFont="1" applyBorder="1" applyAlignment="1" applyProtection="1">
      <alignment wrapText="1"/>
      <protection locked="0"/>
    </xf>
    <xf numFmtId="0" fontId="9" fillId="0" borderId="16" xfId="0" applyFont="1" applyBorder="1" applyAlignment="1" applyProtection="1">
      <alignment wrapText="1"/>
      <protection locked="0"/>
    </xf>
    <xf numFmtId="0" fontId="16" fillId="0" borderId="10" xfId="0" applyFont="1" applyBorder="1" applyAlignment="1" applyProtection="1">
      <alignment horizontal="center" vertical="center"/>
      <protection locked="0"/>
    </xf>
    <xf numFmtId="0" fontId="9" fillId="0" borderId="17"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3" fontId="16" fillId="37" borderId="10" xfId="0" applyNumberFormat="1" applyFont="1" applyFill="1" applyBorder="1" applyAlignment="1" applyProtection="1">
      <alignment horizontal="center" vertical="center"/>
      <protection/>
    </xf>
    <xf numFmtId="0" fontId="13" fillId="0" borderId="1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0" fillId="0" borderId="28" xfId="0" applyFont="1" applyBorder="1" applyAlignment="1" applyProtection="1">
      <alignment horizontal="center" vertical="center"/>
      <protection locked="0"/>
    </xf>
    <xf numFmtId="0" fontId="10"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9"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6" fillId="0" borderId="10" xfId="0" applyFont="1" applyBorder="1" applyAlignment="1" applyProtection="1">
      <alignment horizontal="left" vertical="center"/>
      <protection locked="0"/>
    </xf>
    <xf numFmtId="10" fontId="10" fillId="41" borderId="10" xfId="0" applyNumberFormat="1" applyFont="1" applyFill="1" applyBorder="1" applyAlignment="1" applyProtection="1">
      <alignment horizontal="center" vertical="center"/>
      <protection/>
    </xf>
    <xf numFmtId="0" fontId="10" fillId="41" borderId="10" xfId="0" applyFont="1" applyFill="1" applyBorder="1" applyAlignment="1" applyProtection="1">
      <alignment horizontal="center" vertical="center"/>
      <protection/>
    </xf>
    <xf numFmtId="0" fontId="10" fillId="40" borderId="15" xfId="0" applyFont="1" applyFill="1" applyBorder="1" applyAlignment="1" applyProtection="1">
      <alignment horizontal="center" vertical="center"/>
      <protection locked="0"/>
    </xf>
    <xf numFmtId="0" fontId="10" fillId="40" borderId="17" xfId="0" applyFont="1" applyFill="1" applyBorder="1" applyAlignment="1" applyProtection="1">
      <alignment horizontal="center" vertical="center"/>
      <protection locked="0"/>
    </xf>
    <xf numFmtId="0" fontId="10" fillId="40" borderId="16" xfId="0" applyFont="1" applyFill="1" applyBorder="1" applyAlignment="1" applyProtection="1">
      <alignment horizontal="center" vertical="center"/>
      <protection locked="0"/>
    </xf>
    <xf numFmtId="0" fontId="31" fillId="0" borderId="0" xfId="0" applyFont="1" applyBorder="1" applyAlignment="1" applyProtection="1">
      <alignment horizontal="left" vertical="center" wrapText="1"/>
      <protection locked="0"/>
    </xf>
    <xf numFmtId="169" fontId="10" fillId="0" borderId="17" xfId="0" applyNumberFormat="1" applyFont="1" applyBorder="1" applyAlignment="1" applyProtection="1">
      <alignment horizontal="center" vertical="center"/>
      <protection locked="0"/>
    </xf>
    <xf numFmtId="169" fontId="10" fillId="0" borderId="16" xfId="0" applyNumberFormat="1" applyFont="1" applyBorder="1" applyAlignment="1" applyProtection="1">
      <alignment horizontal="center" vertical="center"/>
      <protection locked="0"/>
    </xf>
    <xf numFmtId="3" fontId="10" fillId="0" borderId="17" xfId="0" applyNumberFormat="1" applyFont="1" applyBorder="1" applyAlignment="1" applyProtection="1">
      <alignment horizontal="center" vertical="center"/>
      <protection locked="0"/>
    </xf>
    <xf numFmtId="0" fontId="16" fillId="34" borderId="10" xfId="0" applyFont="1" applyFill="1" applyBorder="1" applyAlignment="1" applyProtection="1">
      <alignment horizontal="left" vertical="center"/>
      <protection locked="0"/>
    </xf>
    <xf numFmtId="2" fontId="10" fillId="41" borderId="15" xfId="0" applyNumberFormat="1" applyFont="1" applyFill="1" applyBorder="1" applyAlignment="1" applyProtection="1">
      <alignment horizontal="center" vertical="center"/>
      <protection/>
    </xf>
    <xf numFmtId="0" fontId="10" fillId="41" borderId="17" xfId="0" applyFont="1" applyFill="1" applyBorder="1" applyAlignment="1" applyProtection="1">
      <alignment horizontal="center" vertical="center"/>
      <protection/>
    </xf>
    <xf numFmtId="0" fontId="10" fillId="41" borderId="16" xfId="0" applyFont="1" applyFill="1" applyBorder="1" applyAlignment="1" applyProtection="1">
      <alignment horizontal="center" vertical="center"/>
      <protection/>
    </xf>
    <xf numFmtId="0" fontId="10" fillId="37" borderId="17" xfId="0" applyFont="1" applyFill="1" applyBorder="1" applyAlignment="1" applyProtection="1">
      <alignment horizontal="center" vertical="center"/>
      <protection/>
    </xf>
    <xf numFmtId="0" fontId="10" fillId="37" borderId="16" xfId="0" applyFont="1" applyFill="1" applyBorder="1" applyAlignment="1" applyProtection="1">
      <alignment horizontal="center" vertical="center"/>
      <protection/>
    </xf>
    <xf numFmtId="0" fontId="16" fillId="0" borderId="15"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3" fontId="16" fillId="37" borderId="15" xfId="0" applyNumberFormat="1" applyFont="1" applyFill="1" applyBorder="1" applyAlignment="1" applyProtection="1">
      <alignment horizontal="center" vertical="center"/>
      <protection/>
    </xf>
    <xf numFmtId="3" fontId="16" fillId="37" borderId="17" xfId="0" applyNumberFormat="1" applyFont="1" applyFill="1" applyBorder="1" applyAlignment="1" applyProtection="1">
      <alignment horizontal="center" vertical="center"/>
      <protection/>
    </xf>
    <xf numFmtId="3" fontId="16" fillId="37" borderId="16" xfId="0" applyNumberFormat="1" applyFont="1" applyFill="1" applyBorder="1" applyAlignment="1" applyProtection="1">
      <alignment horizontal="center" vertical="center"/>
      <protection/>
    </xf>
    <xf numFmtId="0" fontId="16" fillId="0" borderId="23"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0" fillId="0" borderId="15"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0" fillId="0" borderId="15" xfId="0" applyFont="1" applyBorder="1" applyAlignment="1" applyProtection="1">
      <alignment vertical="center" wrapText="1"/>
      <protection locked="0"/>
    </xf>
    <xf numFmtId="0" fontId="16" fillId="0" borderId="25"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1" fillId="0" borderId="10" xfId="0" applyFont="1" applyBorder="1" applyAlignment="1" applyProtection="1">
      <alignment horizontal="left" vertical="center" wrapText="1"/>
      <protection locked="0"/>
    </xf>
    <xf numFmtId="208" fontId="10" fillId="0" borderId="17" xfId="0" applyNumberFormat="1" applyFont="1" applyBorder="1" applyAlignment="1" applyProtection="1">
      <alignment horizontal="center" vertical="center"/>
      <protection locked="0"/>
    </xf>
    <xf numFmtId="169" fontId="10" fillId="0" borderId="15" xfId="0" applyNumberFormat="1" applyFont="1" applyFill="1" applyBorder="1" applyAlignment="1" applyProtection="1">
      <alignment horizontal="center" vertical="top" wrapText="1"/>
      <protection locked="0"/>
    </xf>
    <xf numFmtId="169" fontId="10" fillId="0" borderId="17" xfId="0" applyNumberFormat="1" applyFont="1" applyFill="1" applyBorder="1" applyAlignment="1" applyProtection="1">
      <alignment horizontal="center" vertical="top" wrapText="1"/>
      <protection locked="0"/>
    </xf>
    <xf numFmtId="169" fontId="10" fillId="0" borderId="16" xfId="0" applyNumberFormat="1" applyFont="1" applyFill="1" applyBorder="1" applyAlignment="1" applyProtection="1">
      <alignment horizontal="center" vertical="top" wrapText="1"/>
      <protection locked="0"/>
    </xf>
    <xf numFmtId="0" fontId="23" fillId="0" borderId="0" xfId="0" applyFont="1" applyBorder="1" applyAlignment="1" applyProtection="1">
      <alignment horizontal="center"/>
      <protection/>
    </xf>
    <xf numFmtId="0" fontId="17" fillId="33" borderId="10" xfId="0" applyFont="1" applyFill="1" applyBorder="1" applyAlignment="1" applyProtection="1">
      <alignment horizontal="left" vertical="center" wrapText="1"/>
      <protection/>
    </xf>
    <xf numFmtId="169" fontId="10" fillId="0" borderId="10" xfId="0" applyNumberFormat="1" applyFont="1" applyFill="1" applyBorder="1" applyAlignment="1" applyProtection="1">
      <alignment horizontal="center" vertical="top" wrapText="1"/>
      <protection locked="0"/>
    </xf>
    <xf numFmtId="0" fontId="23" fillId="0" borderId="19" xfId="0" applyFont="1" applyBorder="1" applyAlignment="1" applyProtection="1">
      <alignment horizontal="center"/>
      <protection/>
    </xf>
    <xf numFmtId="169" fontId="10" fillId="0" borderId="49" xfId="0" applyNumberFormat="1" applyFont="1" applyFill="1" applyBorder="1" applyAlignment="1" applyProtection="1">
      <alignment horizontal="center" vertical="top" wrapText="1"/>
      <protection locked="0"/>
    </xf>
    <xf numFmtId="169" fontId="10" fillId="0" borderId="50" xfId="0" applyNumberFormat="1" applyFont="1" applyFill="1" applyBorder="1" applyAlignment="1" applyProtection="1">
      <alignment horizontal="center" vertical="top" wrapText="1"/>
      <protection locked="0"/>
    </xf>
    <xf numFmtId="169" fontId="10" fillId="0" borderId="51" xfId="0" applyNumberFormat="1" applyFont="1" applyFill="1" applyBorder="1" applyAlignment="1" applyProtection="1">
      <alignment horizontal="center" vertical="top" wrapText="1"/>
      <protection locked="0"/>
    </xf>
    <xf numFmtId="0" fontId="26" fillId="34" borderId="15" xfId="0" applyFont="1" applyFill="1" applyBorder="1" applyAlignment="1" applyProtection="1">
      <alignment horizontal="center" vertical="center" wrapText="1"/>
      <protection/>
    </xf>
    <xf numFmtId="0" fontId="26" fillId="34" borderId="17" xfId="0" applyFont="1" applyFill="1" applyBorder="1" applyAlignment="1" applyProtection="1">
      <alignment horizontal="center" vertical="center" wrapText="1"/>
      <protection/>
    </xf>
    <xf numFmtId="0" fontId="26" fillId="34" borderId="16"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top" wrapText="1"/>
      <protection locked="0"/>
    </xf>
    <xf numFmtId="0" fontId="10" fillId="0" borderId="17"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17" fillId="33" borderId="15" xfId="0" applyFont="1" applyFill="1" applyBorder="1" applyAlignment="1" applyProtection="1">
      <alignment horizontal="center" vertical="center" wrapText="1"/>
      <protection/>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7" fillId="33" borderId="15" xfId="0" applyFont="1" applyFill="1" applyBorder="1" applyAlignment="1" applyProtection="1">
      <alignment horizontal="left" vertical="center" wrapText="1"/>
      <protection/>
    </xf>
    <xf numFmtId="0" fontId="17" fillId="33" borderId="17" xfId="0" applyFont="1" applyFill="1" applyBorder="1" applyAlignment="1" applyProtection="1">
      <alignment horizontal="left" vertical="center" wrapText="1"/>
      <protection/>
    </xf>
    <xf numFmtId="0" fontId="17" fillId="33" borderId="16" xfId="0" applyFont="1" applyFill="1" applyBorder="1" applyAlignment="1" applyProtection="1">
      <alignment horizontal="left" vertical="center" wrapText="1"/>
      <protection/>
    </xf>
    <xf numFmtId="0" fontId="17" fillId="34" borderId="15" xfId="0" applyFont="1" applyFill="1" applyBorder="1" applyAlignment="1" applyProtection="1">
      <alignment horizontal="left" vertical="center" wrapText="1"/>
      <protection/>
    </xf>
    <xf numFmtId="0" fontId="17" fillId="34" borderId="17" xfId="0" applyFont="1" applyFill="1" applyBorder="1" applyAlignment="1" applyProtection="1">
      <alignment horizontal="left" vertical="center" wrapText="1"/>
      <protection/>
    </xf>
    <xf numFmtId="0" fontId="17" fillId="34" borderId="16" xfId="0" applyFont="1" applyFill="1" applyBorder="1" applyAlignment="1" applyProtection="1">
      <alignment horizontal="left" vertical="center" wrapText="1"/>
      <protection/>
    </xf>
    <xf numFmtId="0" fontId="19" fillId="0" borderId="0" xfId="0" applyFont="1" applyFill="1" applyAlignment="1" applyProtection="1">
      <alignment horizontal="center" vertical="center" wrapText="1"/>
      <protection/>
    </xf>
    <xf numFmtId="0" fontId="17"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17" fillId="33" borderId="25"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0" borderId="0" xfId="0" applyFont="1" applyAlignment="1" applyProtection="1">
      <alignment horizontal="center"/>
      <protection/>
    </xf>
    <xf numFmtId="0" fontId="9" fillId="0" borderId="0" xfId="0" applyFont="1" applyAlignment="1" applyProtection="1">
      <alignment horizontal="center"/>
      <protection/>
    </xf>
    <xf numFmtId="0" fontId="17" fillId="0" borderId="0" xfId="0" applyFont="1" applyFill="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33" borderId="29" xfId="0" applyFont="1" applyFill="1" applyBorder="1" applyAlignment="1" applyProtection="1">
      <alignment horizontal="left" vertical="center" wrapText="1"/>
      <protection/>
    </xf>
    <xf numFmtId="0" fontId="17" fillId="33" borderId="19" xfId="0" applyFont="1" applyFill="1" applyBorder="1" applyAlignment="1" applyProtection="1">
      <alignment horizontal="left" vertical="center" wrapText="1"/>
      <protection/>
    </xf>
    <xf numFmtId="0" fontId="17" fillId="33" borderId="30" xfId="0" applyFont="1" applyFill="1" applyBorder="1" applyAlignment="1" applyProtection="1">
      <alignment horizontal="left" vertical="center" wrapText="1"/>
      <protection/>
    </xf>
    <xf numFmtId="0" fontId="17" fillId="33" borderId="23" xfId="0" applyFont="1" applyFill="1" applyBorder="1" applyAlignment="1" applyProtection="1">
      <alignment horizontal="left" vertical="center" wrapText="1"/>
      <protection/>
    </xf>
    <xf numFmtId="0" fontId="17" fillId="33" borderId="26" xfId="0" applyFont="1" applyFill="1" applyBorder="1" applyAlignment="1" applyProtection="1">
      <alignment horizontal="left" vertical="center" wrapText="1"/>
      <protection/>
    </xf>
    <xf numFmtId="0" fontId="17" fillId="33" borderId="27" xfId="0" applyFont="1" applyFill="1" applyBorder="1" applyAlignment="1" applyProtection="1">
      <alignment horizontal="left" vertical="center" wrapText="1"/>
      <protection/>
    </xf>
    <xf numFmtId="0" fontId="10" fillId="0" borderId="10" xfId="0" applyFont="1" applyBorder="1" applyAlignment="1" applyProtection="1">
      <alignment horizontal="left" vertical="top" wrapText="1"/>
      <protection/>
    </xf>
    <xf numFmtId="0" fontId="25" fillId="0" borderId="0" xfId="0" applyFont="1" applyBorder="1" applyAlignment="1" applyProtection="1">
      <alignment horizontal="right" vertical="center" wrapText="1"/>
      <protection locked="0"/>
    </xf>
    <xf numFmtId="0" fontId="10" fillId="0" borderId="0" xfId="0" applyFont="1" applyAlignment="1" applyProtection="1">
      <alignment horizontal="right" vertical="center" wrapText="1"/>
      <protection locked="0"/>
    </xf>
    <xf numFmtId="0" fontId="10" fillId="0" borderId="10" xfId="0" applyFont="1" applyFill="1" applyBorder="1" applyAlignment="1" applyProtection="1">
      <alignment horizontal="left" vertical="top" wrapText="1"/>
      <protection/>
    </xf>
    <xf numFmtId="0" fontId="10" fillId="0" borderId="15"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8" fillId="33" borderId="24"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6" fillId="0" borderId="0" xfId="0" applyFont="1" applyBorder="1" applyAlignment="1" applyProtection="1">
      <alignment horizontal="center" wrapText="1"/>
      <protection locked="0"/>
    </xf>
    <xf numFmtId="0" fontId="10" fillId="0" borderId="0" xfId="0" applyFont="1" applyAlignment="1" applyProtection="1">
      <alignment horizontal="left" wrapText="1"/>
      <protection/>
    </xf>
    <xf numFmtId="0" fontId="16" fillId="0" borderId="0" xfId="0" applyFont="1" applyAlignment="1" applyProtection="1">
      <alignment horizontal="left" wrapText="1"/>
      <protection locked="0"/>
    </xf>
    <xf numFmtId="0" fontId="16" fillId="0" borderId="25" xfId="0" applyFont="1" applyBorder="1" applyAlignment="1" applyProtection="1">
      <alignment horizontal="center" wrapText="1"/>
      <protection locked="0"/>
    </xf>
    <xf numFmtId="0" fontId="16" fillId="0" borderId="28" xfId="0" applyFont="1" applyBorder="1" applyAlignment="1" applyProtection="1">
      <alignment horizontal="center" wrapText="1"/>
      <protection locked="0"/>
    </xf>
    <xf numFmtId="0" fontId="16" fillId="0" borderId="22" xfId="0" applyFont="1" applyBorder="1" applyAlignment="1" applyProtection="1">
      <alignment horizontal="center" wrapText="1"/>
      <protection locked="0"/>
    </xf>
    <xf numFmtId="0" fontId="16" fillId="0" borderId="0" xfId="0" applyFont="1" applyAlignment="1" applyProtection="1">
      <alignment horizontal="right" wrapText="1"/>
      <protection locked="0"/>
    </xf>
    <xf numFmtId="0" fontId="10" fillId="0" borderId="10" xfId="0" applyFont="1" applyBorder="1" applyAlignment="1" applyProtection="1">
      <alignment horizontal="left" vertical="top" wrapText="1"/>
      <protection locked="0"/>
    </xf>
    <xf numFmtId="0" fontId="10" fillId="0" borderId="29" xfId="0" applyFont="1" applyBorder="1" applyAlignment="1" applyProtection="1">
      <alignment horizontal="center" vertical="top" wrapText="1"/>
      <protection/>
    </xf>
    <xf numFmtId="0" fontId="10" fillId="0" borderId="24" xfId="0" applyFont="1" applyBorder="1" applyAlignment="1" applyProtection="1">
      <alignment horizontal="center" vertical="top" wrapText="1"/>
      <protection/>
    </xf>
    <xf numFmtId="0" fontId="10" fillId="0" borderId="23" xfId="0" applyFont="1" applyBorder="1" applyAlignment="1" applyProtection="1">
      <alignment horizontal="center" vertical="top" wrapText="1"/>
      <protection/>
    </xf>
    <xf numFmtId="0" fontId="10" fillId="0" borderId="25"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22" xfId="0" applyFont="1" applyBorder="1" applyAlignment="1" applyProtection="1">
      <alignment horizontal="center" vertical="top" wrapText="1"/>
      <protection/>
    </xf>
    <xf numFmtId="0" fontId="1" fillId="0" borderId="28" xfId="0" applyFont="1" applyBorder="1" applyAlignment="1">
      <alignment horizontal="center" vertical="top" wrapText="1"/>
    </xf>
    <xf numFmtId="0" fontId="1" fillId="0" borderId="22" xfId="0" applyFont="1" applyBorder="1" applyAlignment="1">
      <alignment horizontal="center" vertical="top" wrapText="1"/>
    </xf>
    <xf numFmtId="0" fontId="10" fillId="0" borderId="15" xfId="0" applyFont="1" applyBorder="1" applyAlignment="1" applyProtection="1">
      <alignment horizontal="left" wrapText="1"/>
      <protection locked="0"/>
    </xf>
    <xf numFmtId="0" fontId="10" fillId="0" borderId="17" xfId="0" applyFont="1" applyBorder="1" applyAlignment="1" applyProtection="1">
      <alignment horizontal="left" wrapText="1"/>
      <protection locked="0"/>
    </xf>
    <xf numFmtId="0" fontId="10" fillId="0" borderId="16" xfId="0" applyFont="1" applyBorder="1" applyAlignment="1" applyProtection="1">
      <alignment horizontal="left" wrapText="1"/>
      <protection locked="0"/>
    </xf>
    <xf numFmtId="0" fontId="16" fillId="0" borderId="25" xfId="0" applyFont="1" applyBorder="1" applyAlignment="1" applyProtection="1">
      <alignment horizontal="left" vertical="top" wrapText="1"/>
      <protection/>
    </xf>
    <xf numFmtId="0" fontId="28" fillId="0" borderId="22" xfId="0" applyFont="1" applyBorder="1" applyAlignment="1" applyProtection="1">
      <alignment horizontal="left" vertical="top" wrapText="1"/>
      <protection/>
    </xf>
    <xf numFmtId="0" fontId="10" fillId="0" borderId="29"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30" xfId="0" applyFont="1" applyBorder="1" applyAlignment="1" applyProtection="1">
      <alignment horizontal="center" wrapText="1"/>
      <protection locked="0"/>
    </xf>
    <xf numFmtId="0" fontId="10" fillId="0" borderId="23"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16" fillId="0" borderId="10" xfId="0" applyFont="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ΕΞΩΦΥΛΛΟ" xfId="58"/>
    <cellStyle name="Normal_ΠΟΡΕΙΑ"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13</xdr:col>
      <xdr:colOff>0</xdr:colOff>
      <xdr:row>7</xdr:row>
      <xdr:rowOff>28575</xdr:rowOff>
    </xdr:to>
    <xdr:sp>
      <xdr:nvSpPr>
        <xdr:cNvPr id="1" name="Rectangle 7"/>
        <xdr:cNvSpPr>
          <a:spLocks/>
        </xdr:cNvSpPr>
      </xdr:nvSpPr>
      <xdr:spPr>
        <a:xfrm>
          <a:off x="0" y="95250"/>
          <a:ext cx="8382000" cy="1628775"/>
        </a:xfrm>
        <a:prstGeom prst="rect">
          <a:avLst/>
        </a:prstGeom>
        <a:solidFill>
          <a:srgbClr val="FFCC99"/>
        </a:solidFill>
        <a:ln w="9525" cmpd="sng">
          <a:noFill/>
        </a:ln>
      </xdr:spPr>
      <xdr:txBody>
        <a:bodyPr vertOverflow="clip" wrap="square" lIns="91440" tIns="45720" rIns="91440" bIns="45720"/>
        <a:p>
          <a:pPr algn="l">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1" i="0" u="none" baseline="0">
              <a:solidFill>
                <a:srgbClr val="FFFFFF"/>
              </a:solidFill>
            </a:rPr>
            <a:t>ΕΛΛΗΝΙΚΗ ΔΗΜΟΚΡΑΤΙΑ</a:t>
          </a:r>
          <a:r>
            <a:rPr lang="en-US" cap="none" sz="1200" b="0" i="0" u="none" baseline="0">
              <a:solidFill>
                <a:srgbClr val="000000"/>
              </a:solidFill>
            </a:rPr>
            <a:t>
</a:t>
          </a:r>
          <a:r>
            <a:rPr lang="en-US" cap="none" sz="1200" b="1" i="0" u="none" baseline="0">
              <a:solidFill>
                <a:srgbClr val="FFFFFF"/>
              </a:solidFill>
            </a:rPr>
            <a:t>ΥΠΟΥΡΓΕΙΟ ΑΓΡΟΤΙΚΗΣ </a:t>
          </a:r>
          <a:r>
            <a:rPr lang="en-US" cap="none" sz="1200" b="0" i="0" u="none" baseline="0">
              <a:solidFill>
                <a:srgbClr val="000000"/>
              </a:solidFill>
            </a:rPr>
            <a:t>
</a:t>
          </a:r>
          <a:r>
            <a:rPr lang="en-US" cap="none" sz="1200" b="1" i="0" u="none" baseline="0">
              <a:solidFill>
                <a:srgbClr val="FFFFFF"/>
              </a:solidFill>
            </a:rPr>
            <a:t>ΑΝΑΠΤΥΞΗΣ ΚΑΙ ΤΡΟΦΙΜΩΝ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257175</xdr:colOff>
      <xdr:row>3</xdr:row>
      <xdr:rowOff>257175</xdr:rowOff>
    </xdr:from>
    <xdr:to>
      <xdr:col>12</xdr:col>
      <xdr:colOff>533400</xdr:colOff>
      <xdr:row>6</xdr:row>
      <xdr:rowOff>114300</xdr:rowOff>
    </xdr:to>
    <xdr:sp>
      <xdr:nvSpPr>
        <xdr:cNvPr id="2" name="Text Box 5"/>
        <xdr:cNvSpPr txBox="1">
          <a:spLocks noChangeArrowheads="1"/>
        </xdr:cNvSpPr>
      </xdr:nvSpPr>
      <xdr:spPr>
        <a:xfrm>
          <a:off x="2981325" y="771525"/>
          <a:ext cx="5305425" cy="847725"/>
        </a:xfrm>
        <a:prstGeom prst="rect">
          <a:avLst/>
        </a:prstGeom>
        <a:solidFill>
          <a:srgbClr val="CCFFCC"/>
        </a:solidFill>
        <a:ln w="9525" cmpd="sng">
          <a:noFill/>
        </a:ln>
      </xdr:spPr>
      <xdr:txBody>
        <a:bodyPr vertOverflow="clip" wrap="square" lIns="91440" tIns="45720" rIns="91440" bIns="45720"/>
        <a:p>
          <a:pPr algn="r">
            <a:defRPr/>
          </a:pPr>
          <a:r>
            <a:rPr lang="en-US" cap="none" sz="1400" b="1" i="0" u="none" baseline="0">
              <a:solidFill>
                <a:srgbClr val="000000"/>
              </a:solidFill>
              <a:latin typeface="Times New Roman"/>
              <a:ea typeface="Times New Roman"/>
              <a:cs typeface="Times New Roman"/>
            </a:rPr>
            <a:t>ΕΥΡΩΠΑΪΚΗ ΕΝΩΣΗ
</a:t>
          </a:r>
          <a:r>
            <a:rPr lang="en-US" cap="none" sz="1200" b="1" i="0" u="none" baseline="0">
              <a:solidFill>
                <a:srgbClr val="000000"/>
              </a:solidFill>
              <a:latin typeface="Times New Roman"/>
              <a:ea typeface="Times New Roman"/>
              <a:cs typeface="Times New Roman"/>
            </a:rPr>
            <a:t>ΕΥΡΩΠΑΪΚΟ ΓΕΩΡΓΙΚΟ ΤΑΜΕΙΟ ΑΓΡΟΤΙΚΗΣ ΑΝΑΠΤΥΞΗΣ (Ε.Γ.Τ.Α.Α)
</a:t>
          </a:r>
          <a:r>
            <a:rPr lang="en-US" cap="none" sz="1200" b="1" i="0" u="none" baseline="0">
              <a:solidFill>
                <a:srgbClr val="000000"/>
              </a:solidFill>
              <a:latin typeface="Times New Roman"/>
              <a:ea typeface="Times New Roman"/>
              <a:cs typeface="Times New Roman"/>
            </a:rPr>
            <a:t>Η Ευρώπη επενδύει στις αγροτικές περιοχές</a:t>
          </a:r>
        </a:p>
      </xdr:txBody>
    </xdr:sp>
    <xdr:clientData/>
  </xdr:twoCellAnchor>
  <xdr:twoCellAnchor>
    <xdr:from>
      <xdr:col>0</xdr:col>
      <xdr:colOff>381000</xdr:colOff>
      <xdr:row>10</xdr:row>
      <xdr:rowOff>38100</xdr:rowOff>
    </xdr:from>
    <xdr:to>
      <xdr:col>12</xdr:col>
      <xdr:colOff>152400</xdr:colOff>
      <xdr:row>19</xdr:row>
      <xdr:rowOff>0</xdr:rowOff>
    </xdr:to>
    <xdr:sp>
      <xdr:nvSpPr>
        <xdr:cNvPr id="3" name="Text Box 1"/>
        <xdr:cNvSpPr txBox="1">
          <a:spLocks noChangeArrowheads="1"/>
        </xdr:cNvSpPr>
      </xdr:nvSpPr>
      <xdr:spPr>
        <a:xfrm>
          <a:off x="381000" y="2305050"/>
          <a:ext cx="7524750" cy="1676400"/>
        </a:xfrm>
        <a:prstGeom prst="rect">
          <a:avLst/>
        </a:prstGeom>
        <a:solidFill>
          <a:srgbClr val="FFFFFF"/>
        </a:solidFill>
        <a:ln w="9525" cmpd="sng">
          <a:noFill/>
        </a:ln>
      </xdr:spPr>
      <xdr:txBody>
        <a:bodyPr vertOverflow="clip" wrap="square" lIns="91440" tIns="45720" rIns="91440" bIns="45720"/>
        <a:p>
          <a:pPr algn="ctr">
            <a:defRPr/>
          </a:pPr>
          <a:r>
            <a:rPr lang="en-US" cap="none" sz="1400" b="1" i="0" u="none" baseline="0">
              <a:solidFill>
                <a:srgbClr val="000000"/>
              </a:solidFill>
              <a:latin typeface="Times New Roman"/>
              <a:ea typeface="Times New Roman"/>
              <a:cs typeface="Times New Roman"/>
            </a:rPr>
            <a:t>ΥΠΟΥΡΓΕΙΟ ΑΓΡΟΤΙΚΗΣ ΑΝΑΠΤΥΞΗΣ ΚΑΙ ΤΡΟΦΙΜΩΝ
</a:t>
          </a:r>
          <a:r>
            <a:rPr lang="en-US" cap="none" sz="1400" b="1" i="0" u="none" baseline="0">
              <a:solidFill>
                <a:srgbClr val="000000"/>
              </a:solidFill>
              <a:latin typeface="Times New Roman"/>
              <a:ea typeface="Times New Roman"/>
              <a:cs typeface="Times New Roman"/>
            </a:rPr>
            <a:t>ΔΙΟΙΚΗΤΙΚΟΣ ΤΟΜΕΑΣ ΚΟΙΝΟΤΙΚΩΝ ΠΟΡΩΝ ΚΑΙ ΥΠΟΔΟΜΩΝ
</a:t>
          </a:r>
          <a:r>
            <a:rPr lang="en-US" cap="none" sz="1400" b="1" i="0" u="none" baseline="0">
              <a:solidFill>
                <a:srgbClr val="000000"/>
              </a:solidFill>
              <a:latin typeface="Times New Roman"/>
              <a:ea typeface="Times New Roman"/>
              <a:cs typeface="Times New Roman"/>
            </a:rPr>
            <a:t>ΕΙΔΙΚΗ ΥΠΗΡΕΣΙΑ ΣΥΓΧΡΗΜΑΤΟΔΟΤΟΥΜΕΝΩΝ ΜΕΤΡΩΝ ΚΑΙ ΠΡΑΞΕΩΝ ΑΓΡΟΤΙΚΗΣ ΑΝΑΠΤΥΞΗΣ
</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ΠΡΟΓΡΑΜΜΑ ΑΓΡΟΤΙΚΗΣ ΑΝΑΠΤΥΞΗΣ ΤΗΣ ΕΛΛΑΔΑΣ 2007 - 2013</a:t>
          </a:r>
        </a:p>
      </xdr:txBody>
    </xdr:sp>
    <xdr:clientData/>
  </xdr:twoCellAnchor>
  <xdr:twoCellAnchor>
    <xdr:from>
      <xdr:col>255</xdr:col>
      <xdr:colOff>609600</xdr:colOff>
      <xdr:row>29</xdr:row>
      <xdr:rowOff>990600</xdr:rowOff>
    </xdr:from>
    <xdr:to>
      <xdr:col>255</xdr:col>
      <xdr:colOff>609600</xdr:colOff>
      <xdr:row>29</xdr:row>
      <xdr:rowOff>990600</xdr:rowOff>
    </xdr:to>
    <xdr:sp>
      <xdr:nvSpPr>
        <xdr:cNvPr id="4" name="Text Box 4"/>
        <xdr:cNvSpPr txBox="1">
          <a:spLocks noChangeArrowheads="1"/>
        </xdr:cNvSpPr>
      </xdr:nvSpPr>
      <xdr:spPr>
        <a:xfrm>
          <a:off x="138226800" y="8582025"/>
          <a:ext cx="0" cy="0"/>
        </a:xfrm>
        <a:prstGeom prst="rect">
          <a:avLst/>
        </a:prstGeom>
        <a:solidFill>
          <a:srgbClr val="FFFFFF"/>
        </a:solidFill>
        <a:ln w="9525" cmpd="sng">
          <a:noFill/>
        </a:ln>
      </xdr:spPr>
      <xdr:txBody>
        <a:bodyPr vertOverflow="clip" wrap="square" lIns="91440" tIns="45720" rIns="91440" bIns="45720"/>
        <a:p>
          <a:pPr algn="l">
            <a:defRPr/>
          </a:pPr>
          <a:r>
            <a:rPr lang="en-US" cap="none" sz="3200" b="1" i="0" u="none" baseline="0">
              <a:solidFill>
                <a:srgbClr val="FF9900"/>
              </a:solidFill>
              <a:latin typeface="Times New Roman"/>
              <a:ea typeface="Times New Roman"/>
              <a:cs typeface="Times New Roman"/>
            </a:rPr>
            <a:t>Φ</a:t>
          </a:r>
          <a:r>
            <a:rPr lang="en-US" cap="none" sz="2800" b="1" i="0" u="none" baseline="0">
              <a:solidFill>
                <a:srgbClr val="FF9900"/>
              </a:solidFill>
              <a:latin typeface="Times New Roman"/>
              <a:ea typeface="Times New Roman"/>
              <a:cs typeface="Times New Roman"/>
            </a:rPr>
            <a:t>ΑΚΕΛΟΣ</a:t>
          </a:r>
          <a:r>
            <a:rPr lang="en-US" cap="none" sz="1200" b="0" i="0" u="none" baseline="0">
              <a:solidFill>
                <a:srgbClr val="000000"/>
              </a:solidFill>
              <a:latin typeface="Times New Roman"/>
              <a:ea typeface="Times New Roman"/>
              <a:cs typeface="Times New Roman"/>
            </a:rPr>
            <a:t>
</a:t>
          </a:r>
          <a:r>
            <a:rPr lang="en-US" cap="none" sz="3200" b="1" i="0" u="none" baseline="0">
              <a:solidFill>
                <a:srgbClr val="FF9900"/>
              </a:solidFill>
              <a:latin typeface="Times New Roman"/>
              <a:ea typeface="Times New Roman"/>
              <a:cs typeface="Times New Roman"/>
            </a:rPr>
            <a:t>Υ</a:t>
          </a:r>
          <a:r>
            <a:rPr lang="en-US" cap="none" sz="2800" b="1" i="0" u="none" baseline="0">
              <a:solidFill>
                <a:srgbClr val="FF9900"/>
              </a:solidFill>
              <a:latin typeface="Times New Roman"/>
              <a:ea typeface="Times New Roman"/>
              <a:cs typeface="Times New Roman"/>
            </a:rPr>
            <a:t>ΠΟΨΗΦΙΟΤΗΤΑΣ</a:t>
          </a:r>
        </a:p>
      </xdr:txBody>
    </xdr:sp>
    <xdr:clientData/>
  </xdr:twoCellAnchor>
  <xdr:twoCellAnchor>
    <xdr:from>
      <xdr:col>255</xdr:col>
      <xdr:colOff>609600</xdr:colOff>
      <xdr:row>29</xdr:row>
      <xdr:rowOff>990600</xdr:rowOff>
    </xdr:from>
    <xdr:to>
      <xdr:col>255</xdr:col>
      <xdr:colOff>609600</xdr:colOff>
      <xdr:row>29</xdr:row>
      <xdr:rowOff>990600</xdr:rowOff>
    </xdr:to>
    <xdr:sp>
      <xdr:nvSpPr>
        <xdr:cNvPr id="5" name="Text Box 3"/>
        <xdr:cNvSpPr txBox="1">
          <a:spLocks noChangeArrowheads="1"/>
        </xdr:cNvSpPr>
      </xdr:nvSpPr>
      <xdr:spPr>
        <a:xfrm>
          <a:off x="138226800" y="8582025"/>
          <a:ext cx="0" cy="0"/>
        </a:xfrm>
        <a:prstGeom prst="rect">
          <a:avLst/>
        </a:prstGeom>
        <a:solidFill>
          <a:srgbClr val="FF9900"/>
        </a:solidFill>
        <a:ln w="9525" cmpd="sng">
          <a:noFill/>
        </a:ln>
      </xdr:spPr>
      <xdr:txBody>
        <a:bodyPr vertOverflow="clip" wrap="square" lIns="91440" tIns="45720" rIns="91440" bIns="45720"/>
        <a:p>
          <a:pPr algn="l">
            <a:defRPr/>
          </a:pPr>
          <a:r>
            <a:rPr lang="en-US" cap="none" sz="2200" b="1" i="0" u="none" baseline="0">
              <a:solidFill>
                <a:srgbClr val="FFFFFF"/>
              </a:solidFill>
              <a:latin typeface="Times New Roman"/>
              <a:ea typeface="Times New Roman"/>
              <a:cs typeface="Times New Roman"/>
            </a:rPr>
            <a:t>ΠΡΙΜΟΔΟΤΗΣΗ ΠΡΩΤΗΣ ΕΓΚΑΤΑΣΤΑΣΗΣ </a:t>
          </a:r>
          <a:r>
            <a:rPr lang="en-US" cap="none" sz="1200" b="0" i="0" u="none" baseline="0">
              <a:solidFill>
                <a:srgbClr val="000000"/>
              </a:solidFill>
              <a:latin typeface="Times New Roman"/>
              <a:ea typeface="Times New Roman"/>
              <a:cs typeface="Times New Roman"/>
            </a:rPr>
            <a:t>
</a:t>
          </a:r>
          <a:r>
            <a:rPr lang="en-US" cap="none" sz="2000" b="1" i="0" u="none" baseline="0">
              <a:solidFill>
                <a:srgbClr val="FFFFFF"/>
              </a:solidFill>
              <a:latin typeface="Times New Roman"/>
              <a:ea typeface="Times New Roman"/>
              <a:cs typeface="Times New Roman"/>
            </a:rPr>
            <a:t>ΓΙΑ ΤΗΝ ΑΝΑΝΕΩΣΗ ΤΗΣ ΗΛΙΚΙΑΚΗΣ ΣΥΝΘΕΣΗΣ ΤΟΥ ΑΓΡΟΤΙΚΟΥ ΠΛΗΘΥΣΜΟΥ</a:t>
          </a:r>
        </a:p>
      </xdr:txBody>
    </xdr:sp>
    <xdr:clientData/>
  </xdr:twoCellAnchor>
  <xdr:twoCellAnchor>
    <xdr:from>
      <xdr:col>4</xdr:col>
      <xdr:colOff>123825</xdr:colOff>
      <xdr:row>20</xdr:row>
      <xdr:rowOff>123825</xdr:rowOff>
    </xdr:from>
    <xdr:to>
      <xdr:col>8</xdr:col>
      <xdr:colOff>180975</xdr:colOff>
      <xdr:row>23</xdr:row>
      <xdr:rowOff>66675</xdr:rowOff>
    </xdr:to>
    <xdr:sp>
      <xdr:nvSpPr>
        <xdr:cNvPr id="6" name="Text Box 2"/>
        <xdr:cNvSpPr txBox="1">
          <a:spLocks noChangeArrowheads="1"/>
        </xdr:cNvSpPr>
      </xdr:nvSpPr>
      <xdr:spPr>
        <a:xfrm>
          <a:off x="2847975" y="4295775"/>
          <a:ext cx="2571750" cy="514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2600" b="1" i="0" u="none" baseline="0">
              <a:solidFill>
                <a:srgbClr val="000000"/>
              </a:solidFill>
              <a:latin typeface="Times New Roman"/>
              <a:ea typeface="Times New Roman"/>
              <a:cs typeface="Times New Roman"/>
            </a:rPr>
            <a:t>ΚΥΑ </a:t>
          </a:r>
          <a:r>
            <a:rPr lang="en-US" cap="none" sz="2600" b="1" i="0" u="none" baseline="0">
              <a:solidFill>
                <a:srgbClr val="000080"/>
              </a:solidFill>
              <a:latin typeface="Times New Roman"/>
              <a:ea typeface="Times New Roman"/>
              <a:cs typeface="Times New Roman"/>
            </a:rPr>
            <a:t> </a:t>
          </a:r>
          <a:r>
            <a:rPr lang="en-US" cap="none" sz="2600" b="1" i="0" u="none" baseline="0">
              <a:solidFill>
                <a:srgbClr val="000000"/>
              </a:solidFill>
              <a:latin typeface="Times New Roman"/>
              <a:ea typeface="Times New Roman"/>
              <a:cs typeface="Times New Roman"/>
            </a:rPr>
            <a:t>704 / 2008</a:t>
          </a:r>
        </a:p>
      </xdr:txBody>
    </xdr:sp>
    <xdr:clientData/>
  </xdr:twoCellAnchor>
  <xdr:twoCellAnchor>
    <xdr:from>
      <xdr:col>11</xdr:col>
      <xdr:colOff>257175</xdr:colOff>
      <xdr:row>1</xdr:row>
      <xdr:rowOff>9525</xdr:rowOff>
    </xdr:from>
    <xdr:to>
      <xdr:col>12</xdr:col>
      <xdr:colOff>542925</xdr:colOff>
      <xdr:row>3</xdr:row>
      <xdr:rowOff>190500</xdr:rowOff>
    </xdr:to>
    <xdr:pic>
      <xdr:nvPicPr>
        <xdr:cNvPr id="7" name="Picture 8"/>
        <xdr:cNvPicPr preferRelativeResize="1">
          <a:picLocks noChangeAspect="1"/>
        </xdr:cNvPicPr>
      </xdr:nvPicPr>
      <xdr:blipFill>
        <a:blip r:embed="rId1"/>
        <a:stretch>
          <a:fillRect/>
        </a:stretch>
      </xdr:blipFill>
      <xdr:spPr>
        <a:xfrm>
          <a:off x="7381875" y="171450"/>
          <a:ext cx="914400" cy="533400"/>
        </a:xfrm>
        <a:prstGeom prst="rect">
          <a:avLst/>
        </a:prstGeom>
        <a:noFill/>
        <a:ln w="9525" cmpd="sng">
          <a:noFill/>
        </a:ln>
      </xdr:spPr>
    </xdr:pic>
    <xdr:clientData/>
  </xdr:twoCellAnchor>
  <xdr:twoCellAnchor>
    <xdr:from>
      <xdr:col>0</xdr:col>
      <xdr:colOff>142875</xdr:colOff>
      <xdr:row>1</xdr:row>
      <xdr:rowOff>0</xdr:rowOff>
    </xdr:from>
    <xdr:to>
      <xdr:col>1</xdr:col>
      <xdr:colOff>123825</xdr:colOff>
      <xdr:row>3</xdr:row>
      <xdr:rowOff>219075</xdr:rowOff>
    </xdr:to>
    <xdr:pic>
      <xdr:nvPicPr>
        <xdr:cNvPr id="8" name="Picture 9"/>
        <xdr:cNvPicPr preferRelativeResize="1">
          <a:picLocks noChangeAspect="1"/>
        </xdr:cNvPicPr>
      </xdr:nvPicPr>
      <xdr:blipFill>
        <a:blip r:embed="rId2"/>
        <a:stretch>
          <a:fillRect/>
        </a:stretch>
      </xdr:blipFill>
      <xdr:spPr>
        <a:xfrm>
          <a:off x="142875" y="161925"/>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5</xdr:row>
      <xdr:rowOff>38100</xdr:rowOff>
    </xdr:from>
    <xdr:to>
      <xdr:col>9</xdr:col>
      <xdr:colOff>838200</xdr:colOff>
      <xdr:row>5</xdr:row>
      <xdr:rowOff>238125</xdr:rowOff>
    </xdr:to>
    <xdr:sp>
      <xdr:nvSpPr>
        <xdr:cNvPr id="1" name="Rectangle 41"/>
        <xdr:cNvSpPr>
          <a:spLocks/>
        </xdr:cNvSpPr>
      </xdr:nvSpPr>
      <xdr:spPr>
        <a:xfrm>
          <a:off x="9210675" y="1447800"/>
          <a:ext cx="0" cy="2000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828675</xdr:colOff>
      <xdr:row>5</xdr:row>
      <xdr:rowOff>38100</xdr:rowOff>
    </xdr:from>
    <xdr:to>
      <xdr:col>11</xdr:col>
      <xdr:colOff>828675</xdr:colOff>
      <xdr:row>5</xdr:row>
      <xdr:rowOff>238125</xdr:rowOff>
    </xdr:to>
    <xdr:sp>
      <xdr:nvSpPr>
        <xdr:cNvPr id="2" name="Rectangle 42"/>
        <xdr:cNvSpPr>
          <a:spLocks/>
        </xdr:cNvSpPr>
      </xdr:nvSpPr>
      <xdr:spPr>
        <a:xfrm>
          <a:off x="10420350" y="1447800"/>
          <a:ext cx="0" cy="2000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SVOROS\Documents\Documents%20and%20Settings\All%20Users.WINDOWS\Documents\&#925;&#915;_&#913;&#932;&#927;&#924;&#921;&#922;&#927;%20&#916;&#917;&#923;&#932;&#921;&#9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ΑΙΤΗΣΗ"/>
      <sheetName val="ΕΡΩΤΗΜ_Α"/>
      <sheetName val="ΕΡΩΤΗΜ_Β"/>
      <sheetName val="ΕΡΩΤΗΜ_Γ"/>
      <sheetName val="ΣΧΕΔΙΟΔΡΑΣΗΣ"/>
      <sheetName val="Βοηθητικά"/>
    </sheetNames>
    <sheetDataSet>
      <sheetData sheetId="0">
        <row r="39">
          <cell r="A39" t="str">
            <v>14.    Α.Φ.Μ.:</v>
          </cell>
        </row>
      </sheetData>
      <sheetData sheetId="1">
        <row r="178">
          <cell r="A178" t="str">
            <v>40.    Εσύ και ο (η) σύζυγός σου υποβάλλετε φορολογική δήλωση;</v>
          </cell>
        </row>
        <row r="180">
          <cell r="A180" t="str">
            <v>41.    Εισόδημα του εξεταζόμενου έτους</v>
          </cell>
        </row>
        <row r="222">
          <cell r="A222" t="str">
            <v>48.    Εσύ και η/ο σύζυγός σας έχετε τύχει μέχρι σήμερα φοροαπαλλαγής για την αγορά ή μεταβίβαση γεωργικής έκτασης καθοιονδήποτε τρόπο;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R317"/>
  <sheetViews>
    <sheetView showGridLines="0" showZeros="0" zoomScale="75" zoomScaleNormal="75" zoomScalePageLayoutView="0" workbookViewId="0" topLeftCell="A19">
      <selection activeCell="AU28" sqref="AU28"/>
    </sheetView>
  </sheetViews>
  <sheetFormatPr defaultColWidth="9.140625" defaultRowHeight="12.75"/>
  <cols>
    <col min="1" max="1" width="12.140625" style="18" customWidth="1"/>
    <col min="2" max="2" width="10.140625" style="18" customWidth="1"/>
    <col min="3" max="3" width="9.140625" style="18" customWidth="1"/>
    <col min="4" max="13" width="9.421875" style="18" customWidth="1"/>
    <col min="14" max="14" width="9.140625" style="18" customWidth="1"/>
    <col min="15" max="15" width="9.140625" style="18" hidden="1" customWidth="1"/>
    <col min="16" max="30" width="9.140625" style="315" hidden="1" customWidth="1"/>
    <col min="31" max="43" width="9.140625" style="18" hidden="1" customWidth="1"/>
    <col min="44" max="44" width="0" style="18" hidden="1" customWidth="1"/>
    <col min="45" max="16384" width="9.140625" style="18" customWidth="1"/>
  </cols>
  <sheetData>
    <row r="3" ht="15">
      <c r="B3" s="284"/>
    </row>
    <row r="4" ht="46.5" customHeight="1">
      <c r="B4" s="284"/>
    </row>
    <row r="5" ht="16.5" customHeight="1">
      <c r="B5" s="284"/>
    </row>
    <row r="6" ht="15">
      <c r="B6" s="284"/>
    </row>
    <row r="7" ht="15">
      <c r="B7" s="284"/>
    </row>
    <row r="8" ht="15">
      <c r="B8" s="284"/>
    </row>
    <row r="9" ht="15">
      <c r="B9" s="284"/>
    </row>
    <row r="10" ht="15">
      <c r="B10" s="284"/>
    </row>
    <row r="11" ht="15">
      <c r="B11" s="284"/>
    </row>
    <row r="12" ht="15">
      <c r="B12" s="284"/>
    </row>
    <row r="13" ht="15">
      <c r="B13" s="284"/>
    </row>
    <row r="14" ht="15">
      <c r="B14" s="284"/>
    </row>
    <row r="15" ht="15">
      <c r="B15" s="284"/>
    </row>
    <row r="16" ht="15">
      <c r="B16" s="284"/>
    </row>
    <row r="17" ht="15">
      <c r="B17" s="284"/>
    </row>
    <row r="18" ht="15">
      <c r="B18" s="284"/>
    </row>
    <row r="19" ht="15">
      <c r="B19" s="284"/>
    </row>
    <row r="20" ht="15">
      <c r="B20" s="284"/>
    </row>
    <row r="21" ht="15">
      <c r="B21" s="284"/>
    </row>
    <row r="22" ht="15">
      <c r="B22" s="284"/>
    </row>
    <row r="23" ht="15">
      <c r="B23" s="284"/>
    </row>
    <row r="24" ht="15.75" thickBot="1">
      <c r="B24" s="284"/>
    </row>
    <row r="25" spans="2:44" ht="33" customHeight="1" thickBot="1">
      <c r="B25" s="284"/>
      <c r="Q25" s="312" t="s">
        <v>1181</v>
      </c>
      <c r="R25" s="312" t="s">
        <v>247</v>
      </c>
      <c r="S25" s="312" t="s">
        <v>1182</v>
      </c>
      <c r="AA25" s="315" t="s">
        <v>308</v>
      </c>
      <c r="AB25" s="312" t="s">
        <v>310</v>
      </c>
      <c r="AC25" s="312" t="s">
        <v>311</v>
      </c>
      <c r="AE25" s="317" t="s">
        <v>879</v>
      </c>
      <c r="AF25" s="317" t="s">
        <v>1167</v>
      </c>
      <c r="AH25" s="319" t="s">
        <v>934</v>
      </c>
      <c r="AI25" s="319" t="s">
        <v>935</v>
      </c>
      <c r="AM25" s="322" t="s">
        <v>1039</v>
      </c>
      <c r="AN25" s="321" t="s">
        <v>1038</v>
      </c>
      <c r="AQ25" s="317" t="s">
        <v>879</v>
      </c>
      <c r="AR25" s="317" t="s">
        <v>1167</v>
      </c>
    </row>
    <row r="26" spans="2:44" ht="33" customHeight="1" thickBot="1">
      <c r="B26" s="284"/>
      <c r="Q26" s="313">
        <v>57</v>
      </c>
      <c r="R26" s="314" t="s">
        <v>248</v>
      </c>
      <c r="S26" s="314" t="s">
        <v>249</v>
      </c>
      <c r="V26" s="290">
        <v>1</v>
      </c>
      <c r="W26" s="290" t="s">
        <v>1168</v>
      </c>
      <c r="X26" s="290"/>
      <c r="Y26" s="290"/>
      <c r="AA26" s="315" t="s">
        <v>309</v>
      </c>
      <c r="AB26" s="314" t="s">
        <v>312</v>
      </c>
      <c r="AC26" s="314" t="s">
        <v>313</v>
      </c>
      <c r="AE26" s="318" t="s">
        <v>880</v>
      </c>
      <c r="AF26" s="318" t="s">
        <v>249</v>
      </c>
      <c r="AH26" s="320">
        <v>1</v>
      </c>
      <c r="AI26" s="320" t="s">
        <v>936</v>
      </c>
      <c r="AM26" s="323" t="s">
        <v>880</v>
      </c>
      <c r="AN26" s="324" t="s">
        <v>1049</v>
      </c>
      <c r="AQ26" s="318" t="s">
        <v>881</v>
      </c>
      <c r="AR26" s="318" t="s">
        <v>1213</v>
      </c>
    </row>
    <row r="27" spans="2:44" ht="33" customHeight="1" thickBot="1">
      <c r="B27" s="284"/>
      <c r="Q27" s="313">
        <v>31</v>
      </c>
      <c r="R27" s="314" t="s">
        <v>250</v>
      </c>
      <c r="S27" s="314" t="s">
        <v>1213</v>
      </c>
      <c r="V27" s="290">
        <v>10</v>
      </c>
      <c r="W27" s="290" t="s">
        <v>1177</v>
      </c>
      <c r="X27" s="290"/>
      <c r="Y27" s="290"/>
      <c r="AB27" s="314" t="s">
        <v>314</v>
      </c>
      <c r="AC27" s="314" t="s">
        <v>315</v>
      </c>
      <c r="AE27" s="318" t="s">
        <v>881</v>
      </c>
      <c r="AF27" s="318" t="s">
        <v>1213</v>
      </c>
      <c r="AH27" s="320">
        <v>2</v>
      </c>
      <c r="AI27" s="320" t="s">
        <v>937</v>
      </c>
      <c r="AM27" s="323" t="s">
        <v>881</v>
      </c>
      <c r="AN27" s="324" t="s">
        <v>1040</v>
      </c>
      <c r="AQ27" s="318" t="s">
        <v>883</v>
      </c>
      <c r="AR27" s="318" t="s">
        <v>1221</v>
      </c>
    </row>
    <row r="28" spans="1:44" ht="95.25" customHeight="1" thickBot="1">
      <c r="A28" s="519" t="s">
        <v>1057</v>
      </c>
      <c r="B28" s="519"/>
      <c r="C28" s="519"/>
      <c r="D28" s="519"/>
      <c r="E28" s="519"/>
      <c r="F28" s="519"/>
      <c r="G28" s="516" t="s">
        <v>63</v>
      </c>
      <c r="H28" s="516"/>
      <c r="I28" s="516"/>
      <c r="J28" s="516"/>
      <c r="K28" s="516"/>
      <c r="L28" s="516"/>
      <c r="M28" s="516"/>
      <c r="Q28" s="313">
        <v>45</v>
      </c>
      <c r="R28" s="314" t="s">
        <v>251</v>
      </c>
      <c r="S28" s="314" t="s">
        <v>1227</v>
      </c>
      <c r="V28" s="290">
        <v>11</v>
      </c>
      <c r="W28" s="290" t="s">
        <v>1178</v>
      </c>
      <c r="X28" s="290"/>
      <c r="Y28" s="290"/>
      <c r="AB28" s="314" t="s">
        <v>316</v>
      </c>
      <c r="AC28" s="314" t="s">
        <v>317</v>
      </c>
      <c r="AE28" s="318" t="s">
        <v>882</v>
      </c>
      <c r="AF28" s="318" t="s">
        <v>1238</v>
      </c>
      <c r="AH28" s="320">
        <v>3</v>
      </c>
      <c r="AI28" s="320" t="s">
        <v>938</v>
      </c>
      <c r="AM28" s="323" t="s">
        <v>882</v>
      </c>
      <c r="AN28" s="324" t="s">
        <v>1041</v>
      </c>
      <c r="AQ28" s="318" t="s">
        <v>884</v>
      </c>
      <c r="AR28" s="318" t="s">
        <v>1222</v>
      </c>
    </row>
    <row r="29" spans="1:44" ht="14.25" customHeight="1" thickBot="1">
      <c r="A29" s="519"/>
      <c r="B29" s="519"/>
      <c r="C29" s="519"/>
      <c r="D29" s="519"/>
      <c r="E29" s="519"/>
      <c r="F29" s="519"/>
      <c r="G29" s="285"/>
      <c r="H29" s="285"/>
      <c r="I29" s="285"/>
      <c r="J29" s="285"/>
      <c r="K29" s="285"/>
      <c r="L29" s="285"/>
      <c r="M29" s="285"/>
      <c r="Q29" s="313">
        <v>39</v>
      </c>
      <c r="R29" s="314" t="s">
        <v>252</v>
      </c>
      <c r="S29" s="314" t="s">
        <v>1221</v>
      </c>
      <c r="V29" s="290">
        <v>7</v>
      </c>
      <c r="W29" s="290" t="s">
        <v>1174</v>
      </c>
      <c r="X29" s="290"/>
      <c r="Y29" s="290"/>
      <c r="AB29" s="314" t="s">
        <v>318</v>
      </c>
      <c r="AC29" s="314" t="s">
        <v>319</v>
      </c>
      <c r="AE29" s="318" t="s">
        <v>883</v>
      </c>
      <c r="AF29" s="318" t="s">
        <v>1221</v>
      </c>
      <c r="AH29" s="320">
        <v>4</v>
      </c>
      <c r="AI29" s="320" t="s">
        <v>939</v>
      </c>
      <c r="AM29" s="323" t="s">
        <v>883</v>
      </c>
      <c r="AN29" s="324" t="s">
        <v>1042</v>
      </c>
      <c r="AQ29" s="318" t="s">
        <v>885</v>
      </c>
      <c r="AR29" s="318" t="s">
        <v>1205</v>
      </c>
    </row>
    <row r="30" spans="1:44" ht="78" customHeight="1" thickBot="1">
      <c r="A30" s="519"/>
      <c r="B30" s="519"/>
      <c r="C30" s="519"/>
      <c r="D30" s="519"/>
      <c r="E30" s="519"/>
      <c r="F30" s="519"/>
      <c r="G30" s="517" t="s">
        <v>1291</v>
      </c>
      <c r="H30" s="517"/>
      <c r="I30" s="517"/>
      <c r="J30" s="517"/>
      <c r="K30" s="517"/>
      <c r="L30" s="517"/>
      <c r="M30" s="517"/>
      <c r="Q30" s="313">
        <v>40</v>
      </c>
      <c r="R30" s="314" t="s">
        <v>253</v>
      </c>
      <c r="S30" s="314" t="s">
        <v>1222</v>
      </c>
      <c r="V30" s="290">
        <v>3</v>
      </c>
      <c r="W30" s="290" t="s">
        <v>1170</v>
      </c>
      <c r="X30" s="290"/>
      <c r="Y30" s="290"/>
      <c r="AB30" s="314" t="s">
        <v>320</v>
      </c>
      <c r="AC30" s="314" t="s">
        <v>321</v>
      </c>
      <c r="AE30" s="318" t="s">
        <v>884</v>
      </c>
      <c r="AF30" s="318" t="s">
        <v>1222</v>
      </c>
      <c r="AH30" s="320">
        <v>5</v>
      </c>
      <c r="AI30" s="320" t="s">
        <v>940</v>
      </c>
      <c r="AM30" s="323" t="s">
        <v>884</v>
      </c>
      <c r="AN30" s="324" t="s">
        <v>1043</v>
      </c>
      <c r="AQ30" s="318" t="s">
        <v>880</v>
      </c>
      <c r="AR30" s="318" t="s">
        <v>1061</v>
      </c>
    </row>
    <row r="31" spans="1:44" ht="30" customHeight="1" thickBot="1">
      <c r="A31" s="286"/>
      <c r="B31" s="287"/>
      <c r="C31" s="287"/>
      <c r="D31" s="287"/>
      <c r="E31" s="286"/>
      <c r="F31" s="286"/>
      <c r="G31" s="286"/>
      <c r="H31" s="286"/>
      <c r="I31" s="286"/>
      <c r="J31" s="286"/>
      <c r="K31" s="286"/>
      <c r="L31" s="286"/>
      <c r="M31" s="286"/>
      <c r="Q31" s="313">
        <v>23</v>
      </c>
      <c r="R31" s="314" t="s">
        <v>254</v>
      </c>
      <c r="S31" s="314" t="s">
        <v>1205</v>
      </c>
      <c r="V31" s="290">
        <v>5</v>
      </c>
      <c r="W31" s="290" t="s">
        <v>1172</v>
      </c>
      <c r="X31" s="290"/>
      <c r="Y31" s="290"/>
      <c r="AB31" s="314" t="s">
        <v>322</v>
      </c>
      <c r="AC31" s="314" t="s">
        <v>323</v>
      </c>
      <c r="AE31" s="318" t="s">
        <v>885</v>
      </c>
      <c r="AF31" s="318" t="s">
        <v>1205</v>
      </c>
      <c r="AH31" s="320">
        <v>6</v>
      </c>
      <c r="AI31" s="320" t="s">
        <v>941</v>
      </c>
      <c r="AM31" s="323" t="s">
        <v>885</v>
      </c>
      <c r="AN31" s="324" t="s">
        <v>1044</v>
      </c>
      <c r="AQ31" s="318" t="s">
        <v>886</v>
      </c>
      <c r="AR31" s="318" t="s">
        <v>1214</v>
      </c>
    </row>
    <row r="32" spans="2:44" ht="17.25" customHeight="1" thickBot="1">
      <c r="B32" s="284"/>
      <c r="Q32" s="313">
        <v>32</v>
      </c>
      <c r="R32" s="314" t="s">
        <v>255</v>
      </c>
      <c r="S32" s="314" t="s">
        <v>1214</v>
      </c>
      <c r="V32" s="290">
        <v>4</v>
      </c>
      <c r="W32" s="290" t="s">
        <v>1171</v>
      </c>
      <c r="X32" s="290"/>
      <c r="Y32" s="290"/>
      <c r="AB32" s="314" t="s">
        <v>324</v>
      </c>
      <c r="AC32" s="314" t="s">
        <v>325</v>
      </c>
      <c r="AE32" s="318" t="s">
        <v>886</v>
      </c>
      <c r="AF32" s="318" t="s">
        <v>1214</v>
      </c>
      <c r="AH32" s="320">
        <v>7</v>
      </c>
      <c r="AI32" s="320" t="s">
        <v>942</v>
      </c>
      <c r="AM32" s="323" t="s">
        <v>886</v>
      </c>
      <c r="AN32" s="324" t="s">
        <v>1045</v>
      </c>
      <c r="AQ32" s="318" t="s">
        <v>887</v>
      </c>
      <c r="AR32" s="318" t="s">
        <v>1216</v>
      </c>
    </row>
    <row r="33" spans="2:44" ht="17.25" customHeight="1" thickBot="1">
      <c r="B33" s="284"/>
      <c r="Q33" s="313">
        <v>34</v>
      </c>
      <c r="R33" s="314" t="s">
        <v>256</v>
      </c>
      <c r="S33" s="314" t="s">
        <v>1216</v>
      </c>
      <c r="V33" s="290">
        <v>6</v>
      </c>
      <c r="W33" s="290" t="s">
        <v>1173</v>
      </c>
      <c r="X33" s="290"/>
      <c r="Y33" s="290"/>
      <c r="AB33" s="314" t="s">
        <v>326</v>
      </c>
      <c r="AC33" s="314" t="s">
        <v>327</v>
      </c>
      <c r="AE33" s="318" t="s">
        <v>887</v>
      </c>
      <c r="AF33" s="318" t="s">
        <v>1216</v>
      </c>
      <c r="AH33" s="320">
        <v>8</v>
      </c>
      <c r="AI33" s="320" t="s">
        <v>943</v>
      </c>
      <c r="AM33" s="323" t="s">
        <v>887</v>
      </c>
      <c r="AN33" s="324" t="s">
        <v>1046</v>
      </c>
      <c r="AQ33" s="318" t="s">
        <v>888</v>
      </c>
      <c r="AR33" s="318" t="s">
        <v>1197</v>
      </c>
    </row>
    <row r="34" spans="2:44" ht="17.25" customHeight="1" thickBot="1">
      <c r="B34" s="284"/>
      <c r="Q34" s="313">
        <v>11</v>
      </c>
      <c r="R34" s="314" t="s">
        <v>257</v>
      </c>
      <c r="S34" s="314" t="s">
        <v>1193</v>
      </c>
      <c r="V34" s="290">
        <v>2</v>
      </c>
      <c r="W34" s="290" t="s">
        <v>1169</v>
      </c>
      <c r="X34" s="290"/>
      <c r="Y34" s="290"/>
      <c r="AB34" s="314" t="s">
        <v>328</v>
      </c>
      <c r="AC34" s="314" t="s">
        <v>329</v>
      </c>
      <c r="AE34" s="318" t="s">
        <v>888</v>
      </c>
      <c r="AF34" s="318" t="s">
        <v>1197</v>
      </c>
      <c r="AH34" s="320">
        <v>9</v>
      </c>
      <c r="AI34" s="320" t="s">
        <v>944</v>
      </c>
      <c r="AM34" s="323" t="s">
        <v>888</v>
      </c>
      <c r="AN34" s="324" t="s">
        <v>1047</v>
      </c>
      <c r="AQ34" s="318" t="s">
        <v>889</v>
      </c>
      <c r="AR34" s="318" t="s">
        <v>1187</v>
      </c>
    </row>
    <row r="35" spans="1:44" ht="17.25" customHeight="1" thickBot="1">
      <c r="A35" s="521"/>
      <c r="B35" s="521"/>
      <c r="C35" s="520"/>
      <c r="D35" s="520"/>
      <c r="E35" s="520"/>
      <c r="F35" s="520"/>
      <c r="G35" s="520"/>
      <c r="H35" s="520"/>
      <c r="I35" s="520"/>
      <c r="J35" s="520"/>
      <c r="K35" s="520"/>
      <c r="L35" s="520"/>
      <c r="M35" s="520"/>
      <c r="Q35" s="313">
        <v>15</v>
      </c>
      <c r="R35" s="314" t="s">
        <v>258</v>
      </c>
      <c r="S35" s="314" t="s">
        <v>1197</v>
      </c>
      <c r="V35" s="290">
        <v>13</v>
      </c>
      <c r="W35" s="290" t="s">
        <v>1180</v>
      </c>
      <c r="X35" s="290"/>
      <c r="Y35" s="290"/>
      <c r="AB35" s="314" t="s">
        <v>330</v>
      </c>
      <c r="AC35" s="314" t="s">
        <v>331</v>
      </c>
      <c r="AE35" s="318" t="s">
        <v>889</v>
      </c>
      <c r="AF35" s="318" t="s">
        <v>1187</v>
      </c>
      <c r="AH35" s="320">
        <v>13</v>
      </c>
      <c r="AI35" s="320" t="s">
        <v>945</v>
      </c>
      <c r="AM35" s="323" t="s">
        <v>889</v>
      </c>
      <c r="AN35" s="324" t="s">
        <v>1048</v>
      </c>
      <c r="AQ35" s="318" t="s">
        <v>891</v>
      </c>
      <c r="AR35" s="318" t="s">
        <v>1232</v>
      </c>
    </row>
    <row r="36" spans="1:44" ht="17.25" customHeight="1">
      <c r="A36" s="521"/>
      <c r="B36" s="521"/>
      <c r="C36" s="520"/>
      <c r="D36" s="520"/>
      <c r="E36" s="520"/>
      <c r="F36" s="520"/>
      <c r="G36" s="520"/>
      <c r="H36" s="520"/>
      <c r="I36" s="520"/>
      <c r="J36" s="520"/>
      <c r="K36" s="520"/>
      <c r="L36" s="520"/>
      <c r="M36" s="520"/>
      <c r="Q36" s="313">
        <v>5</v>
      </c>
      <c r="R36" s="314" t="s">
        <v>259</v>
      </c>
      <c r="S36" s="314" t="s">
        <v>1187</v>
      </c>
      <c r="V36" s="290">
        <v>13</v>
      </c>
      <c r="W36" s="290" t="s">
        <v>1180</v>
      </c>
      <c r="X36" s="290"/>
      <c r="Y36" s="290"/>
      <c r="AB36" s="314" t="s">
        <v>332</v>
      </c>
      <c r="AC36" s="314" t="s">
        <v>333</v>
      </c>
      <c r="AE36" s="318" t="s">
        <v>890</v>
      </c>
      <c r="AF36" s="318" t="s">
        <v>1239</v>
      </c>
      <c r="AH36" s="320">
        <v>14</v>
      </c>
      <c r="AI36" s="320" t="s">
        <v>946</v>
      </c>
      <c r="AQ36" s="318" t="s">
        <v>892</v>
      </c>
      <c r="AR36" s="318" t="s">
        <v>1183</v>
      </c>
    </row>
    <row r="37" spans="2:44" ht="17.25" customHeight="1">
      <c r="B37" s="288"/>
      <c r="Q37" s="313">
        <v>46</v>
      </c>
      <c r="R37" s="314" t="s">
        <v>260</v>
      </c>
      <c r="S37" s="314" t="s">
        <v>1228</v>
      </c>
      <c r="V37" s="290">
        <v>12</v>
      </c>
      <c r="W37" s="290" t="s">
        <v>1179</v>
      </c>
      <c r="X37" s="290"/>
      <c r="Y37" s="290"/>
      <c r="AB37" s="314" t="s">
        <v>334</v>
      </c>
      <c r="AC37" s="314" t="s">
        <v>335</v>
      </c>
      <c r="AE37" s="318" t="s">
        <v>891</v>
      </c>
      <c r="AF37" s="318" t="s">
        <v>1232</v>
      </c>
      <c r="AH37" s="320">
        <v>20</v>
      </c>
      <c r="AI37" s="320" t="s">
        <v>937</v>
      </c>
      <c r="AQ37" s="318" t="s">
        <v>893</v>
      </c>
      <c r="AR37" s="318" t="s">
        <v>1217</v>
      </c>
    </row>
    <row r="38" spans="1:44" s="306" customFormat="1" ht="25.5" customHeight="1">
      <c r="A38" s="504" t="s">
        <v>1244</v>
      </c>
      <c r="B38" s="504"/>
      <c r="C38" s="512"/>
      <c r="D38" s="513"/>
      <c r="E38" s="513"/>
      <c r="F38" s="513"/>
      <c r="G38" s="513"/>
      <c r="H38" s="513"/>
      <c r="I38" s="513"/>
      <c r="J38" s="513"/>
      <c r="K38" s="513"/>
      <c r="L38" s="513"/>
      <c r="M38" s="514"/>
      <c r="P38" s="316"/>
      <c r="Q38" s="313">
        <v>51</v>
      </c>
      <c r="R38" s="314" t="s">
        <v>261</v>
      </c>
      <c r="S38" s="314" t="s">
        <v>1232</v>
      </c>
      <c r="T38" s="316"/>
      <c r="U38" s="316"/>
      <c r="V38" s="290">
        <v>12</v>
      </c>
      <c r="W38" s="290" t="s">
        <v>1179</v>
      </c>
      <c r="X38" s="290"/>
      <c r="Y38" s="290"/>
      <c r="Z38" s="316"/>
      <c r="AA38" s="316"/>
      <c r="AB38" s="314" t="s">
        <v>336</v>
      </c>
      <c r="AC38" s="314" t="s">
        <v>337</v>
      </c>
      <c r="AD38" s="316"/>
      <c r="AE38" s="318" t="s">
        <v>892</v>
      </c>
      <c r="AF38" s="318" t="s">
        <v>1183</v>
      </c>
      <c r="AH38" s="320">
        <v>31</v>
      </c>
      <c r="AI38" s="320" t="s">
        <v>947</v>
      </c>
      <c r="AQ38" s="318" t="s">
        <v>894</v>
      </c>
      <c r="AR38" s="318" t="s">
        <v>1218</v>
      </c>
    </row>
    <row r="39" spans="1:44" s="306" customFormat="1" ht="25.5" customHeight="1">
      <c r="A39" s="504" t="s">
        <v>1245</v>
      </c>
      <c r="B39" s="504"/>
      <c r="C39" s="518"/>
      <c r="D39" s="518"/>
      <c r="E39" s="518"/>
      <c r="F39" s="518"/>
      <c r="G39" s="518"/>
      <c r="H39" s="518"/>
      <c r="I39" s="518"/>
      <c r="J39" s="518"/>
      <c r="K39" s="518"/>
      <c r="L39" s="518"/>
      <c r="M39" s="518"/>
      <c r="P39" s="316"/>
      <c r="Q39" s="313">
        <v>1</v>
      </c>
      <c r="R39" s="314" t="s">
        <v>262</v>
      </c>
      <c r="S39" s="314" t="s">
        <v>1183</v>
      </c>
      <c r="T39" s="316"/>
      <c r="U39" s="316"/>
      <c r="V39" s="290">
        <v>9</v>
      </c>
      <c r="W39" s="290" t="s">
        <v>1176</v>
      </c>
      <c r="X39" s="290"/>
      <c r="Y39" s="290"/>
      <c r="Z39" s="316"/>
      <c r="AA39" s="316"/>
      <c r="AB39" s="314" t="s">
        <v>338</v>
      </c>
      <c r="AC39" s="314" t="s">
        <v>339</v>
      </c>
      <c r="AD39" s="316"/>
      <c r="AE39" s="318" t="s">
        <v>893</v>
      </c>
      <c r="AF39" s="318" t="s">
        <v>1217</v>
      </c>
      <c r="AH39" s="320">
        <v>32</v>
      </c>
      <c r="AI39" s="320" t="s">
        <v>948</v>
      </c>
      <c r="AQ39" s="318" t="s">
        <v>895</v>
      </c>
      <c r="AR39" s="318" t="s">
        <v>1209</v>
      </c>
    </row>
    <row r="40" spans="1:44" s="306" customFormat="1" ht="25.5" customHeight="1">
      <c r="A40" s="504" t="s">
        <v>1246</v>
      </c>
      <c r="B40" s="504"/>
      <c r="C40" s="511"/>
      <c r="D40" s="511"/>
      <c r="E40" s="511"/>
      <c r="F40" s="506" t="s">
        <v>1247</v>
      </c>
      <c r="G40" s="506"/>
      <c r="H40" s="506"/>
      <c r="I40" s="512"/>
      <c r="J40" s="513"/>
      <c r="K40" s="513"/>
      <c r="L40" s="513"/>
      <c r="M40" s="514"/>
      <c r="P40" s="316"/>
      <c r="Q40" s="313">
        <v>35</v>
      </c>
      <c r="R40" s="314" t="s">
        <v>263</v>
      </c>
      <c r="S40" s="314" t="s">
        <v>1217</v>
      </c>
      <c r="T40" s="316"/>
      <c r="U40" s="316"/>
      <c r="V40" s="290">
        <v>8</v>
      </c>
      <c r="W40" s="290" t="s">
        <v>1175</v>
      </c>
      <c r="X40" s="290"/>
      <c r="Y40" s="290"/>
      <c r="Z40" s="316"/>
      <c r="AA40" s="316"/>
      <c r="AB40" s="314" t="s">
        <v>340</v>
      </c>
      <c r="AC40" s="314" t="s">
        <v>341</v>
      </c>
      <c r="AD40" s="316"/>
      <c r="AE40" s="318" t="s">
        <v>894</v>
      </c>
      <c r="AF40" s="318" t="s">
        <v>1218</v>
      </c>
      <c r="AH40" s="320">
        <v>33</v>
      </c>
      <c r="AI40" s="320" t="s">
        <v>949</v>
      </c>
      <c r="AQ40" s="318" t="s">
        <v>896</v>
      </c>
      <c r="AR40" s="318" t="s">
        <v>1215</v>
      </c>
    </row>
    <row r="41" spans="1:44" s="306" customFormat="1" ht="16.5" customHeight="1">
      <c r="A41" s="505" t="s">
        <v>1248</v>
      </c>
      <c r="B41" s="505"/>
      <c r="C41" s="505"/>
      <c r="D41" s="506" t="s">
        <v>1249</v>
      </c>
      <c r="E41" s="507"/>
      <c r="F41" s="506" t="s">
        <v>1250</v>
      </c>
      <c r="G41" s="507"/>
      <c r="H41" s="506" t="s">
        <v>1251</v>
      </c>
      <c r="I41" s="506"/>
      <c r="J41" s="506"/>
      <c r="K41" s="508"/>
      <c r="L41" s="509"/>
      <c r="M41" s="510"/>
      <c r="P41" s="316"/>
      <c r="Q41" s="313">
        <v>36</v>
      </c>
      <c r="R41" s="314" t="s">
        <v>264</v>
      </c>
      <c r="S41" s="314" t="s">
        <v>1218</v>
      </c>
      <c r="T41" s="316"/>
      <c r="U41" s="316"/>
      <c r="V41" s="316"/>
      <c r="W41" s="316"/>
      <c r="X41" s="316"/>
      <c r="Y41" s="316"/>
      <c r="Z41" s="316"/>
      <c r="AA41" s="316"/>
      <c r="AB41" s="314" t="s">
        <v>342</v>
      </c>
      <c r="AC41" s="314" t="s">
        <v>343</v>
      </c>
      <c r="AD41" s="316"/>
      <c r="AE41" s="318" t="s">
        <v>895</v>
      </c>
      <c r="AF41" s="318" t="s">
        <v>1209</v>
      </c>
      <c r="AH41" s="320">
        <v>34</v>
      </c>
      <c r="AI41" s="320" t="s">
        <v>950</v>
      </c>
      <c r="AQ41" s="318" t="s">
        <v>897</v>
      </c>
      <c r="AR41" s="318" t="s">
        <v>1189</v>
      </c>
    </row>
    <row r="42" spans="1:44" s="306" customFormat="1" ht="30" customHeight="1">
      <c r="A42" s="505"/>
      <c r="B42" s="505"/>
      <c r="C42" s="505"/>
      <c r="D42" s="307"/>
      <c r="E42" s="308"/>
      <c r="F42" s="309"/>
      <c r="G42" s="308"/>
      <c r="H42" s="309"/>
      <c r="I42" s="310"/>
      <c r="J42" s="310"/>
      <c r="K42" s="308"/>
      <c r="L42" s="509"/>
      <c r="M42" s="510"/>
      <c r="P42" s="316"/>
      <c r="Q42" s="313">
        <v>27</v>
      </c>
      <c r="R42" s="314" t="s">
        <v>265</v>
      </c>
      <c r="S42" s="314" t="s">
        <v>1209</v>
      </c>
      <c r="T42" s="316"/>
      <c r="U42" s="316"/>
      <c r="V42" s="316"/>
      <c r="W42" s="316"/>
      <c r="X42" s="316"/>
      <c r="Y42" s="316"/>
      <c r="Z42" s="316"/>
      <c r="AA42" s="316"/>
      <c r="AB42" s="314" t="s">
        <v>344</v>
      </c>
      <c r="AC42" s="314" t="s">
        <v>345</v>
      </c>
      <c r="AD42" s="316"/>
      <c r="AE42" s="318" t="s">
        <v>896</v>
      </c>
      <c r="AF42" s="318" t="s">
        <v>1215</v>
      </c>
      <c r="AH42" s="320">
        <v>41</v>
      </c>
      <c r="AI42" s="320" t="s">
        <v>951</v>
      </c>
      <c r="AQ42" s="318" t="s">
        <v>898</v>
      </c>
      <c r="AR42" s="318" t="s">
        <v>1234</v>
      </c>
    </row>
    <row r="43" spans="1:44" s="306" customFormat="1" ht="18" customHeight="1">
      <c r="A43" s="505" t="s">
        <v>1252</v>
      </c>
      <c r="B43" s="505"/>
      <c r="C43" s="505"/>
      <c r="D43" s="506" t="s">
        <v>62</v>
      </c>
      <c r="E43" s="508"/>
      <c r="F43" s="515" t="s">
        <v>1253</v>
      </c>
      <c r="G43" s="508"/>
      <c r="H43" s="515" t="s">
        <v>1254</v>
      </c>
      <c r="I43" s="508"/>
      <c r="J43" s="515" t="s">
        <v>1255</v>
      </c>
      <c r="K43" s="506"/>
      <c r="L43" s="506"/>
      <c r="M43" s="506"/>
      <c r="P43" s="316"/>
      <c r="Q43" s="313">
        <v>33</v>
      </c>
      <c r="R43" s="314" t="s">
        <v>266</v>
      </c>
      <c r="S43" s="314" t="s">
        <v>1215</v>
      </c>
      <c r="T43" s="316"/>
      <c r="U43" s="316"/>
      <c r="V43" s="316"/>
      <c r="W43" s="316"/>
      <c r="X43" s="316"/>
      <c r="Y43" s="316"/>
      <c r="Z43" s="316"/>
      <c r="AA43" s="316"/>
      <c r="AB43" s="314" t="s">
        <v>346</v>
      </c>
      <c r="AC43" s="314" t="s">
        <v>347</v>
      </c>
      <c r="AD43" s="316"/>
      <c r="AE43" s="318" t="s">
        <v>897</v>
      </c>
      <c r="AF43" s="318" t="s">
        <v>1189</v>
      </c>
      <c r="AH43" s="320">
        <v>42</v>
      </c>
      <c r="AI43" s="320" t="s">
        <v>952</v>
      </c>
      <c r="AQ43" s="318" t="s">
        <v>899</v>
      </c>
      <c r="AR43" s="318" t="s">
        <v>1206</v>
      </c>
    </row>
    <row r="44" spans="1:44" s="306" customFormat="1" ht="30" customHeight="1">
      <c r="A44" s="505"/>
      <c r="B44" s="505"/>
      <c r="C44" s="505"/>
      <c r="D44" s="311"/>
      <c r="E44" s="308"/>
      <c r="F44" s="309"/>
      <c r="G44" s="308"/>
      <c r="H44" s="309"/>
      <c r="I44" s="308"/>
      <c r="J44" s="309"/>
      <c r="K44" s="307"/>
      <c r="L44" s="307"/>
      <c r="M44" s="307"/>
      <c r="P44" s="316"/>
      <c r="Q44" s="313">
        <v>7</v>
      </c>
      <c r="R44" s="314" t="s">
        <v>267</v>
      </c>
      <c r="S44" s="314" t="s">
        <v>1189</v>
      </c>
      <c r="T44" s="316"/>
      <c r="U44" s="316"/>
      <c r="V44" s="316"/>
      <c r="W44" s="316"/>
      <c r="X44" s="316"/>
      <c r="Y44" s="316"/>
      <c r="Z44" s="316"/>
      <c r="AA44" s="316"/>
      <c r="AB44" s="314" t="s">
        <v>348</v>
      </c>
      <c r="AC44" s="314" t="s">
        <v>349</v>
      </c>
      <c r="AD44" s="316"/>
      <c r="AE44" s="318" t="s">
        <v>898</v>
      </c>
      <c r="AF44" s="318" t="s">
        <v>1234</v>
      </c>
      <c r="AH44" s="320">
        <v>43</v>
      </c>
      <c r="AI44" s="320" t="s">
        <v>953</v>
      </c>
      <c r="AQ44" s="318" t="s">
        <v>900</v>
      </c>
      <c r="AR44" s="318" t="s">
        <v>1190</v>
      </c>
    </row>
    <row r="45" spans="1:44" ht="25.5">
      <c r="A45" s="85" t="s">
        <v>1256</v>
      </c>
      <c r="B45" s="289"/>
      <c r="C45" s="289"/>
      <c r="D45" s="289"/>
      <c r="E45" s="289"/>
      <c r="F45" s="289"/>
      <c r="G45" s="289"/>
      <c r="H45" s="289"/>
      <c r="I45" s="289"/>
      <c r="J45" s="289"/>
      <c r="L45" s="289"/>
      <c r="M45" s="289"/>
      <c r="Q45" s="313">
        <v>53</v>
      </c>
      <c r="R45" s="314" t="s">
        <v>268</v>
      </c>
      <c r="S45" s="314" t="s">
        <v>1234</v>
      </c>
      <c r="AB45" s="314" t="s">
        <v>350</v>
      </c>
      <c r="AC45" s="314" t="s">
        <v>351</v>
      </c>
      <c r="AE45" s="318" t="s">
        <v>899</v>
      </c>
      <c r="AF45" s="318" t="s">
        <v>1206</v>
      </c>
      <c r="AH45" s="320">
        <v>44</v>
      </c>
      <c r="AI45" s="320" t="s">
        <v>954</v>
      </c>
      <c r="AQ45" s="318" t="s">
        <v>901</v>
      </c>
      <c r="AR45" s="318" t="s">
        <v>1207</v>
      </c>
    </row>
    <row r="46" spans="2:44" ht="25.5">
      <c r="B46" s="288"/>
      <c r="L46" s="502"/>
      <c r="M46" s="503"/>
      <c r="Q46" s="313">
        <v>24</v>
      </c>
      <c r="R46" s="314" t="s">
        <v>269</v>
      </c>
      <c r="S46" s="314" t="s">
        <v>1206</v>
      </c>
      <c r="AB46" s="314" t="s">
        <v>352</v>
      </c>
      <c r="AC46" s="314" t="s">
        <v>353</v>
      </c>
      <c r="AE46" s="318" t="s">
        <v>900</v>
      </c>
      <c r="AF46" s="318" t="s">
        <v>1190</v>
      </c>
      <c r="AH46" s="320">
        <v>50</v>
      </c>
      <c r="AI46" s="320" t="s">
        <v>940</v>
      </c>
      <c r="AQ46" s="318" t="s">
        <v>902</v>
      </c>
      <c r="AR46" s="318" t="s">
        <v>1188</v>
      </c>
    </row>
    <row r="47" spans="17:44" ht="25.5">
      <c r="Q47" s="313">
        <v>8</v>
      </c>
      <c r="R47" s="314" t="s">
        <v>270</v>
      </c>
      <c r="S47" s="314" t="s">
        <v>1190</v>
      </c>
      <c r="AB47" s="314" t="s">
        <v>354</v>
      </c>
      <c r="AC47" s="314" t="s">
        <v>355</v>
      </c>
      <c r="AE47" s="318" t="s">
        <v>901</v>
      </c>
      <c r="AF47" s="318" t="s">
        <v>1207</v>
      </c>
      <c r="AH47" s="320">
        <v>60</v>
      </c>
      <c r="AI47" s="320" t="s">
        <v>941</v>
      </c>
      <c r="AQ47" s="318" t="s">
        <v>903</v>
      </c>
      <c r="AR47" s="318" t="s">
        <v>1201</v>
      </c>
    </row>
    <row r="48" spans="17:44" ht="25.5">
      <c r="Q48" s="313">
        <v>25</v>
      </c>
      <c r="R48" s="314" t="s">
        <v>271</v>
      </c>
      <c r="S48" s="314" t="s">
        <v>1207</v>
      </c>
      <c r="AB48" s="314" t="s">
        <v>356</v>
      </c>
      <c r="AC48" s="314" t="s">
        <v>357</v>
      </c>
      <c r="AE48" s="318" t="s">
        <v>902</v>
      </c>
      <c r="AF48" s="318" t="s">
        <v>1188</v>
      </c>
      <c r="AH48" s="320">
        <v>71</v>
      </c>
      <c r="AI48" s="320" t="s">
        <v>955</v>
      </c>
      <c r="AQ48" s="318" t="s">
        <v>904</v>
      </c>
      <c r="AR48" s="318" t="s">
        <v>1198</v>
      </c>
    </row>
    <row r="49" spans="17:44" ht="25.5">
      <c r="Q49" s="313">
        <v>6</v>
      </c>
      <c r="R49" s="314" t="s">
        <v>272</v>
      </c>
      <c r="S49" s="314" t="s">
        <v>1188</v>
      </c>
      <c r="AB49" s="314" t="s">
        <v>358</v>
      </c>
      <c r="AC49" s="314" t="s">
        <v>359</v>
      </c>
      <c r="AE49" s="318" t="s">
        <v>903</v>
      </c>
      <c r="AF49" s="318" t="s">
        <v>1201</v>
      </c>
      <c r="AH49" s="320">
        <v>72</v>
      </c>
      <c r="AI49" s="320" t="s">
        <v>956</v>
      </c>
      <c r="AQ49" s="318" t="s">
        <v>905</v>
      </c>
      <c r="AR49" s="318" t="s">
        <v>1210</v>
      </c>
    </row>
    <row r="50" spans="17:44" ht="25.5">
      <c r="Q50" s="313">
        <v>19</v>
      </c>
      <c r="R50" s="314" t="s">
        <v>273</v>
      </c>
      <c r="S50" s="314" t="s">
        <v>1201</v>
      </c>
      <c r="AB50" s="314" t="s">
        <v>360</v>
      </c>
      <c r="AC50" s="314" t="s">
        <v>361</v>
      </c>
      <c r="AE50" s="318" t="s">
        <v>904</v>
      </c>
      <c r="AF50" s="318" t="s">
        <v>1198</v>
      </c>
      <c r="AH50" s="320">
        <v>81</v>
      </c>
      <c r="AI50" s="320" t="s">
        <v>957</v>
      </c>
      <c r="AQ50" s="318" t="s">
        <v>906</v>
      </c>
      <c r="AR50" s="318" t="s">
        <v>1211</v>
      </c>
    </row>
    <row r="51" spans="17:44" ht="12.75">
      <c r="Q51" s="313">
        <v>16</v>
      </c>
      <c r="R51" s="314" t="s">
        <v>274</v>
      </c>
      <c r="S51" s="314" t="s">
        <v>1198</v>
      </c>
      <c r="AB51" s="314" t="s">
        <v>362</v>
      </c>
      <c r="AC51" s="314" t="s">
        <v>363</v>
      </c>
      <c r="AE51" s="318" t="s">
        <v>905</v>
      </c>
      <c r="AF51" s="318" t="s">
        <v>1210</v>
      </c>
      <c r="AH51" s="320">
        <v>82</v>
      </c>
      <c r="AI51" s="320" t="s">
        <v>958</v>
      </c>
      <c r="AQ51" s="318" t="s">
        <v>907</v>
      </c>
      <c r="AR51" s="318" t="s">
        <v>1191</v>
      </c>
    </row>
    <row r="52" spans="17:44" ht="25.5">
      <c r="Q52" s="313">
        <v>28</v>
      </c>
      <c r="R52" s="314" t="s">
        <v>275</v>
      </c>
      <c r="S52" s="314" t="s">
        <v>1210</v>
      </c>
      <c r="AB52" s="314" t="s">
        <v>364</v>
      </c>
      <c r="AC52" s="314" t="s">
        <v>365</v>
      </c>
      <c r="AE52" s="318" t="s">
        <v>906</v>
      </c>
      <c r="AF52" s="318" t="s">
        <v>1211</v>
      </c>
      <c r="AH52" s="320">
        <v>91</v>
      </c>
      <c r="AI52" s="320" t="s">
        <v>959</v>
      </c>
      <c r="AQ52" s="318" t="s">
        <v>908</v>
      </c>
      <c r="AR52" s="318" t="s">
        <v>1199</v>
      </c>
    </row>
    <row r="53" spans="17:44" ht="25.5" customHeight="1">
      <c r="Q53" s="313">
        <v>29</v>
      </c>
      <c r="R53" s="314" t="s">
        <v>276</v>
      </c>
      <c r="S53" s="314" t="s">
        <v>1211</v>
      </c>
      <c r="AB53" s="314" t="s">
        <v>366</v>
      </c>
      <c r="AC53" s="314" t="s">
        <v>367</v>
      </c>
      <c r="AE53" s="318" t="s">
        <v>907</v>
      </c>
      <c r="AF53" s="318" t="s">
        <v>1191</v>
      </c>
      <c r="AH53" s="320">
        <v>131</v>
      </c>
      <c r="AI53" s="320" t="s">
        <v>960</v>
      </c>
      <c r="AQ53" s="318" t="s">
        <v>909</v>
      </c>
      <c r="AR53" s="318" t="s">
        <v>1223</v>
      </c>
    </row>
    <row r="54" spans="17:44" ht="25.5">
      <c r="Q54" s="313">
        <v>9</v>
      </c>
      <c r="R54" s="314" t="s">
        <v>277</v>
      </c>
      <c r="S54" s="314" t="s">
        <v>1191</v>
      </c>
      <c r="AB54" s="314" t="s">
        <v>368</v>
      </c>
      <c r="AC54" s="314" t="s">
        <v>369</v>
      </c>
      <c r="AE54" s="318" t="s">
        <v>908</v>
      </c>
      <c r="AF54" s="318" t="s">
        <v>1199</v>
      </c>
      <c r="AH54" s="320">
        <v>132</v>
      </c>
      <c r="AI54" s="320" t="s">
        <v>961</v>
      </c>
      <c r="AQ54" s="318" t="s">
        <v>910</v>
      </c>
      <c r="AR54" s="318" t="s">
        <v>1233</v>
      </c>
    </row>
    <row r="55" spans="17:44" ht="66.75" customHeight="1">
      <c r="Q55" s="313">
        <v>17</v>
      </c>
      <c r="R55" s="314" t="s">
        <v>278</v>
      </c>
      <c r="S55" s="314" t="s">
        <v>1199</v>
      </c>
      <c r="AB55" s="314" t="s">
        <v>370</v>
      </c>
      <c r="AC55" s="314" t="s">
        <v>371</v>
      </c>
      <c r="AE55" s="318" t="s">
        <v>909</v>
      </c>
      <c r="AF55" s="318" t="s">
        <v>1223</v>
      </c>
      <c r="AH55" s="320">
        <v>133</v>
      </c>
      <c r="AI55" s="320" t="s">
        <v>962</v>
      </c>
      <c r="AQ55" s="318" t="s">
        <v>911</v>
      </c>
      <c r="AR55" s="318" t="s">
        <v>1224</v>
      </c>
    </row>
    <row r="56" spans="17:44" ht="25.5">
      <c r="Q56" s="313">
        <v>41</v>
      </c>
      <c r="R56" s="314" t="s">
        <v>279</v>
      </c>
      <c r="S56" s="314" t="s">
        <v>1223</v>
      </c>
      <c r="AB56" s="314" t="s">
        <v>372</v>
      </c>
      <c r="AC56" s="314" t="s">
        <v>373</v>
      </c>
      <c r="AE56" s="318" t="s">
        <v>910</v>
      </c>
      <c r="AF56" s="318" t="s">
        <v>1233</v>
      </c>
      <c r="AH56" s="320">
        <v>141</v>
      </c>
      <c r="AI56" s="320" t="s">
        <v>963</v>
      </c>
      <c r="AQ56" s="318" t="s">
        <v>912</v>
      </c>
      <c r="AR56" s="318" t="s">
        <v>1202</v>
      </c>
    </row>
    <row r="57" spans="17:44" ht="25.5">
      <c r="Q57" s="313">
        <v>52</v>
      </c>
      <c r="R57" s="314" t="s">
        <v>280</v>
      </c>
      <c r="S57" s="314" t="s">
        <v>1233</v>
      </c>
      <c r="AB57" s="314" t="s">
        <v>374</v>
      </c>
      <c r="AC57" s="314" t="s">
        <v>375</v>
      </c>
      <c r="AE57" s="318" t="s">
        <v>911</v>
      </c>
      <c r="AF57" s="318" t="s">
        <v>1224</v>
      </c>
      <c r="AH57" s="320">
        <v>142</v>
      </c>
      <c r="AI57" s="320" t="s">
        <v>964</v>
      </c>
      <c r="AQ57" s="318" t="s">
        <v>913</v>
      </c>
      <c r="AR57" s="318" t="s">
        <v>1235</v>
      </c>
    </row>
    <row r="58" spans="17:44" ht="12.75">
      <c r="Q58" s="313">
        <v>42</v>
      </c>
      <c r="R58" s="314" t="s">
        <v>281</v>
      </c>
      <c r="S58" s="314" t="s">
        <v>1224</v>
      </c>
      <c r="AB58" s="314" t="s">
        <v>376</v>
      </c>
      <c r="AC58" s="314" t="s">
        <v>377</v>
      </c>
      <c r="AE58" s="318" t="s">
        <v>912</v>
      </c>
      <c r="AF58" s="318" t="s">
        <v>1202</v>
      </c>
      <c r="AH58" s="320">
        <v>143</v>
      </c>
      <c r="AI58" s="320" t="s">
        <v>965</v>
      </c>
      <c r="AQ58" s="318" t="s">
        <v>914</v>
      </c>
      <c r="AR58" s="318" t="s">
        <v>1230</v>
      </c>
    </row>
    <row r="59" spans="17:44" ht="25.5">
      <c r="Q59" s="313">
        <v>20</v>
      </c>
      <c r="R59" s="314" t="s">
        <v>282</v>
      </c>
      <c r="S59" s="314" t="s">
        <v>1202</v>
      </c>
      <c r="AB59" s="314" t="s">
        <v>378</v>
      </c>
      <c r="AC59" s="314" t="s">
        <v>379</v>
      </c>
      <c r="AE59" s="318" t="s">
        <v>913</v>
      </c>
      <c r="AF59" s="318" t="s">
        <v>1235</v>
      </c>
      <c r="AH59" s="320">
        <v>144</v>
      </c>
      <c r="AI59" s="320" t="s">
        <v>966</v>
      </c>
      <c r="AQ59" s="318" t="s">
        <v>915</v>
      </c>
      <c r="AR59" s="318" t="s">
        <v>1212</v>
      </c>
    </row>
    <row r="60" spans="17:44" ht="25.5">
      <c r="Q60" s="313">
        <v>54</v>
      </c>
      <c r="R60" s="314" t="s">
        <v>283</v>
      </c>
      <c r="S60" s="314" t="s">
        <v>1235</v>
      </c>
      <c r="AB60" s="314" t="s">
        <v>380</v>
      </c>
      <c r="AC60" s="314" t="s">
        <v>381</v>
      </c>
      <c r="AE60" s="318" t="s">
        <v>914</v>
      </c>
      <c r="AF60" s="318" t="s">
        <v>1230</v>
      </c>
      <c r="AH60" s="320">
        <v>201</v>
      </c>
      <c r="AI60" s="320" t="s">
        <v>967</v>
      </c>
      <c r="AQ60" s="318" t="s">
        <v>916</v>
      </c>
      <c r="AR60" s="318" t="s">
        <v>1203</v>
      </c>
    </row>
    <row r="61" spans="17:44" ht="25.5">
      <c r="Q61" s="313">
        <v>49</v>
      </c>
      <c r="R61" s="314" t="s">
        <v>284</v>
      </c>
      <c r="S61" s="314" t="s">
        <v>1230</v>
      </c>
      <c r="AB61" s="314" t="s">
        <v>382</v>
      </c>
      <c r="AC61" s="314" t="s">
        <v>383</v>
      </c>
      <c r="AE61" s="318" t="s">
        <v>915</v>
      </c>
      <c r="AF61" s="318" t="s">
        <v>1212</v>
      </c>
      <c r="AH61" s="320">
        <v>202</v>
      </c>
      <c r="AI61" s="320" t="s">
        <v>968</v>
      </c>
      <c r="AQ61" s="318" t="s">
        <v>917</v>
      </c>
      <c r="AR61" s="318" t="s">
        <v>1226</v>
      </c>
    </row>
    <row r="62" spans="17:44" ht="25.5">
      <c r="Q62" s="313">
        <v>30</v>
      </c>
      <c r="R62" s="314" t="s">
        <v>285</v>
      </c>
      <c r="S62" s="314" t="s">
        <v>1212</v>
      </c>
      <c r="AB62" s="314" t="s">
        <v>384</v>
      </c>
      <c r="AC62" s="314" t="s">
        <v>385</v>
      </c>
      <c r="AE62" s="318" t="s">
        <v>916</v>
      </c>
      <c r="AF62" s="318" t="s">
        <v>1203</v>
      </c>
      <c r="AH62" s="320">
        <v>203</v>
      </c>
      <c r="AI62" s="320" t="s">
        <v>969</v>
      </c>
      <c r="AQ62" s="318" t="s">
        <v>918</v>
      </c>
      <c r="AR62" s="318" t="s">
        <v>1185</v>
      </c>
    </row>
    <row r="63" spans="17:44" ht="25.5">
      <c r="Q63" s="313">
        <v>21</v>
      </c>
      <c r="R63" s="314" t="s">
        <v>286</v>
      </c>
      <c r="S63" s="314" t="s">
        <v>1203</v>
      </c>
      <c r="AB63" s="314" t="s">
        <v>386</v>
      </c>
      <c r="AC63" s="314" t="s">
        <v>387</v>
      </c>
      <c r="AE63" s="318" t="s">
        <v>917</v>
      </c>
      <c r="AF63" s="318" t="s">
        <v>1226</v>
      </c>
      <c r="AH63" s="320">
        <v>311</v>
      </c>
      <c r="AI63" s="320" t="s">
        <v>970</v>
      </c>
      <c r="AQ63" s="318" t="s">
        <v>920</v>
      </c>
      <c r="AR63" s="318" t="s">
        <v>1192</v>
      </c>
    </row>
    <row r="64" spans="17:44" ht="12.75">
      <c r="Q64" s="313">
        <v>44</v>
      </c>
      <c r="R64" s="314" t="s">
        <v>287</v>
      </c>
      <c r="S64" s="314" t="s">
        <v>1226</v>
      </c>
      <c r="AB64" s="314" t="s">
        <v>388</v>
      </c>
      <c r="AC64" s="314" t="s">
        <v>389</v>
      </c>
      <c r="AE64" s="318" t="s">
        <v>918</v>
      </c>
      <c r="AF64" s="318" t="s">
        <v>1185</v>
      </c>
      <c r="AH64" s="320">
        <v>312</v>
      </c>
      <c r="AI64" s="320" t="s">
        <v>971</v>
      </c>
      <c r="AQ64" s="318" t="s">
        <v>921</v>
      </c>
      <c r="AR64" s="318" t="s">
        <v>1194</v>
      </c>
    </row>
    <row r="65" spans="17:44" ht="25.5">
      <c r="Q65" s="313">
        <v>3</v>
      </c>
      <c r="R65" s="314" t="s">
        <v>288</v>
      </c>
      <c r="S65" s="314" t="s">
        <v>1185</v>
      </c>
      <c r="AB65" s="314" t="s">
        <v>390</v>
      </c>
      <c r="AC65" s="314" t="s">
        <v>391</v>
      </c>
      <c r="AE65" s="318" t="s">
        <v>919</v>
      </c>
      <c r="AF65" s="318" t="s">
        <v>1229</v>
      </c>
      <c r="AH65" s="320">
        <v>313</v>
      </c>
      <c r="AI65" s="320" t="s">
        <v>972</v>
      </c>
      <c r="AQ65" s="318" t="s">
        <v>922</v>
      </c>
      <c r="AR65" s="318" t="s">
        <v>1208</v>
      </c>
    </row>
    <row r="66" spans="17:44" ht="25.5">
      <c r="Q66" s="313">
        <v>2</v>
      </c>
      <c r="R66" s="314" t="s">
        <v>289</v>
      </c>
      <c r="S66" s="314" t="s">
        <v>1184</v>
      </c>
      <c r="AB66" s="314" t="s">
        <v>392</v>
      </c>
      <c r="AC66" s="314" t="s">
        <v>393</v>
      </c>
      <c r="AE66" s="318" t="s">
        <v>920</v>
      </c>
      <c r="AF66" s="318" t="s">
        <v>1192</v>
      </c>
      <c r="AH66" s="320">
        <v>314</v>
      </c>
      <c r="AI66" s="320" t="s">
        <v>973</v>
      </c>
      <c r="AQ66" s="318" t="s">
        <v>923</v>
      </c>
      <c r="AR66" s="318" t="s">
        <v>1240</v>
      </c>
    </row>
    <row r="67" spans="17:44" ht="12.75">
      <c r="Q67" s="313">
        <v>47</v>
      </c>
      <c r="R67" s="314" t="s">
        <v>290</v>
      </c>
      <c r="S67" s="314" t="s">
        <v>1229</v>
      </c>
      <c r="AB67" s="314" t="s">
        <v>394</v>
      </c>
      <c r="AC67" s="314" t="s">
        <v>395</v>
      </c>
      <c r="AE67" s="318" t="s">
        <v>921</v>
      </c>
      <c r="AF67" s="318" t="s">
        <v>1194</v>
      </c>
      <c r="AH67" s="320">
        <v>321</v>
      </c>
      <c r="AI67" s="320" t="s">
        <v>974</v>
      </c>
      <c r="AQ67" s="318" t="s">
        <v>924</v>
      </c>
      <c r="AR67" s="318" t="s">
        <v>1186</v>
      </c>
    </row>
    <row r="68" spans="17:44" ht="25.5">
      <c r="Q68" s="313">
        <v>10</v>
      </c>
      <c r="R68" s="314" t="s">
        <v>291</v>
      </c>
      <c r="S68" s="314" t="s">
        <v>1192</v>
      </c>
      <c r="AB68" s="314" t="s">
        <v>396</v>
      </c>
      <c r="AC68" s="314" t="s">
        <v>397</v>
      </c>
      <c r="AE68" s="318" t="s">
        <v>922</v>
      </c>
      <c r="AF68" s="318" t="s">
        <v>1208</v>
      </c>
      <c r="AH68" s="320">
        <v>322</v>
      </c>
      <c r="AI68" s="320" t="s">
        <v>975</v>
      </c>
      <c r="AQ68" s="318" t="s">
        <v>925</v>
      </c>
      <c r="AR68" s="318" t="s">
        <v>1231</v>
      </c>
    </row>
    <row r="69" spans="17:44" ht="25.5">
      <c r="Q69" s="313">
        <v>12</v>
      </c>
      <c r="R69" s="314" t="s">
        <v>292</v>
      </c>
      <c r="S69" s="314" t="s">
        <v>1194</v>
      </c>
      <c r="AB69" s="314" t="s">
        <v>398</v>
      </c>
      <c r="AC69" s="314" t="s">
        <v>399</v>
      </c>
      <c r="AE69" s="318" t="s">
        <v>923</v>
      </c>
      <c r="AF69" s="318" t="s">
        <v>1240</v>
      </c>
      <c r="AH69" s="320">
        <v>323</v>
      </c>
      <c r="AI69" s="320" t="s">
        <v>976</v>
      </c>
      <c r="AQ69" s="318" t="s">
        <v>926</v>
      </c>
      <c r="AR69" s="318" t="s">
        <v>1195</v>
      </c>
    </row>
    <row r="70" spans="17:44" ht="25.5">
      <c r="Q70" s="313">
        <v>26</v>
      </c>
      <c r="R70" s="314" t="s">
        <v>293</v>
      </c>
      <c r="S70" s="314" t="s">
        <v>1208</v>
      </c>
      <c r="AB70" s="314" t="s">
        <v>400</v>
      </c>
      <c r="AC70" s="314" t="s">
        <v>401</v>
      </c>
      <c r="AE70" s="318" t="s">
        <v>924</v>
      </c>
      <c r="AF70" s="318" t="s">
        <v>1186</v>
      </c>
      <c r="AH70" s="320">
        <v>330</v>
      </c>
      <c r="AI70" s="320" t="s">
        <v>949</v>
      </c>
      <c r="AQ70" s="318" t="s">
        <v>927</v>
      </c>
      <c r="AR70" s="318" t="s">
        <v>1204</v>
      </c>
    </row>
    <row r="71" spans="17:44" ht="25.5">
      <c r="Q71" s="313">
        <v>55</v>
      </c>
      <c r="R71" s="314" t="s">
        <v>294</v>
      </c>
      <c r="S71" s="314" t="s">
        <v>1236</v>
      </c>
      <c r="AB71" s="314" t="s">
        <v>402</v>
      </c>
      <c r="AC71" s="314" t="s">
        <v>403</v>
      </c>
      <c r="AE71" s="318" t="s">
        <v>925</v>
      </c>
      <c r="AF71" s="318" t="s">
        <v>1231</v>
      </c>
      <c r="AH71" s="320">
        <v>340</v>
      </c>
      <c r="AI71" s="320" t="s">
        <v>950</v>
      </c>
      <c r="AQ71" s="318" t="s">
        <v>928</v>
      </c>
      <c r="AR71" s="318" t="s">
        <v>1219</v>
      </c>
    </row>
    <row r="72" spans="17:44" ht="25.5">
      <c r="Q72" s="313">
        <v>4</v>
      </c>
      <c r="R72" s="314" t="s">
        <v>295</v>
      </c>
      <c r="S72" s="314" t="s">
        <v>1186</v>
      </c>
      <c r="AB72" s="314" t="s">
        <v>404</v>
      </c>
      <c r="AC72" s="314" t="s">
        <v>405</v>
      </c>
      <c r="AE72" s="318" t="s">
        <v>926</v>
      </c>
      <c r="AF72" s="318" t="s">
        <v>1195</v>
      </c>
      <c r="AH72" s="320">
        <v>411</v>
      </c>
      <c r="AI72" s="320" t="s">
        <v>977</v>
      </c>
      <c r="AQ72" s="318" t="s">
        <v>929</v>
      </c>
      <c r="AR72" s="318" t="s">
        <v>1200</v>
      </c>
    </row>
    <row r="73" spans="17:44" ht="25.5">
      <c r="Q73" s="313">
        <v>50</v>
      </c>
      <c r="R73" s="314" t="s">
        <v>296</v>
      </c>
      <c r="S73" s="314" t="s">
        <v>1231</v>
      </c>
      <c r="AB73" s="314" t="s">
        <v>406</v>
      </c>
      <c r="AC73" s="314" t="s">
        <v>407</v>
      </c>
      <c r="AE73" s="318" t="s">
        <v>927</v>
      </c>
      <c r="AF73" s="318" t="s">
        <v>1204</v>
      </c>
      <c r="AH73" s="320">
        <v>412</v>
      </c>
      <c r="AI73" s="320" t="s">
        <v>978</v>
      </c>
      <c r="AQ73" s="318" t="s">
        <v>930</v>
      </c>
      <c r="AR73" s="318" t="s">
        <v>1220</v>
      </c>
    </row>
    <row r="74" spans="17:44" ht="25.5">
      <c r="Q74" s="313">
        <v>13</v>
      </c>
      <c r="R74" s="314" t="s">
        <v>297</v>
      </c>
      <c r="S74" s="314" t="s">
        <v>1195</v>
      </c>
      <c r="AB74" s="314" t="s">
        <v>408</v>
      </c>
      <c r="AC74" s="314" t="s">
        <v>409</v>
      </c>
      <c r="AE74" s="318" t="s">
        <v>928</v>
      </c>
      <c r="AF74" s="318" t="s">
        <v>1219</v>
      </c>
      <c r="AH74" s="320">
        <v>421</v>
      </c>
      <c r="AI74" s="320" t="s">
        <v>979</v>
      </c>
      <c r="AQ74" s="318" t="s">
        <v>931</v>
      </c>
      <c r="AR74" s="318" t="s">
        <v>1196</v>
      </c>
    </row>
    <row r="75" spans="17:44" ht="25.5">
      <c r="Q75" s="313">
        <v>22</v>
      </c>
      <c r="R75" s="314" t="s">
        <v>298</v>
      </c>
      <c r="S75" s="314" t="s">
        <v>1204</v>
      </c>
      <c r="AB75" s="314" t="s">
        <v>410</v>
      </c>
      <c r="AC75" s="314" t="s">
        <v>411</v>
      </c>
      <c r="AE75" s="318" t="s">
        <v>929</v>
      </c>
      <c r="AF75" s="318" t="s">
        <v>1200</v>
      </c>
      <c r="AH75" s="320">
        <v>422</v>
      </c>
      <c r="AI75" s="320" t="s">
        <v>980</v>
      </c>
      <c r="AQ75" s="318" t="s">
        <v>932</v>
      </c>
      <c r="AR75" s="318" t="s">
        <v>305</v>
      </c>
    </row>
    <row r="76" spans="17:44" ht="12.75">
      <c r="Q76" s="313">
        <v>43</v>
      </c>
      <c r="R76" s="314" t="s">
        <v>299</v>
      </c>
      <c r="S76" s="314" t="s">
        <v>1225</v>
      </c>
      <c r="AB76" s="314" t="s">
        <v>412</v>
      </c>
      <c r="AC76" s="314" t="s">
        <v>1205</v>
      </c>
      <c r="AE76" s="318" t="s">
        <v>930</v>
      </c>
      <c r="AF76" s="318" t="s">
        <v>1220</v>
      </c>
      <c r="AH76" s="320">
        <v>431</v>
      </c>
      <c r="AI76" s="320" t="s">
        <v>981</v>
      </c>
      <c r="AQ76" s="318" t="s">
        <v>933</v>
      </c>
      <c r="AR76" s="318" t="s">
        <v>307</v>
      </c>
    </row>
    <row r="77" spans="17:35" ht="25.5">
      <c r="Q77" s="313">
        <v>37</v>
      </c>
      <c r="R77" s="314" t="s">
        <v>300</v>
      </c>
      <c r="S77" s="314" t="s">
        <v>1219</v>
      </c>
      <c r="AB77" s="314" t="s">
        <v>413</v>
      </c>
      <c r="AC77" s="314" t="s">
        <v>414</v>
      </c>
      <c r="AE77" s="318" t="s">
        <v>931</v>
      </c>
      <c r="AF77" s="318" t="s">
        <v>1196</v>
      </c>
      <c r="AH77" s="320">
        <v>432</v>
      </c>
      <c r="AI77" s="320" t="s">
        <v>982</v>
      </c>
    </row>
    <row r="78" spans="17:35" ht="12.75">
      <c r="Q78" s="313">
        <v>18</v>
      </c>
      <c r="R78" s="314" t="s">
        <v>301</v>
      </c>
      <c r="S78" s="314" t="s">
        <v>1200</v>
      </c>
      <c r="AB78" s="314" t="s">
        <v>415</v>
      </c>
      <c r="AC78" s="314" t="s">
        <v>416</v>
      </c>
      <c r="AE78" s="318" t="s">
        <v>932</v>
      </c>
      <c r="AF78" s="318" t="s">
        <v>305</v>
      </c>
      <c r="AH78" s="320">
        <v>441</v>
      </c>
      <c r="AI78" s="320" t="s">
        <v>983</v>
      </c>
    </row>
    <row r="79" spans="17:35" ht="12.75">
      <c r="Q79" s="313">
        <v>38</v>
      </c>
      <c r="R79" s="314" t="s">
        <v>302</v>
      </c>
      <c r="S79" s="314" t="s">
        <v>1220</v>
      </c>
      <c r="AB79" s="314" t="s">
        <v>417</v>
      </c>
      <c r="AC79" s="314" t="s">
        <v>418</v>
      </c>
      <c r="AE79" s="318" t="s">
        <v>933</v>
      </c>
      <c r="AF79" s="318" t="s">
        <v>307</v>
      </c>
      <c r="AH79" s="320">
        <v>442</v>
      </c>
      <c r="AI79" s="320" t="s">
        <v>984</v>
      </c>
    </row>
    <row r="80" spans="17:35" ht="12.75">
      <c r="Q80" s="313">
        <v>14</v>
      </c>
      <c r="R80" s="314" t="s">
        <v>303</v>
      </c>
      <c r="S80" s="314" t="s">
        <v>1196</v>
      </c>
      <c r="AB80" s="314" t="s">
        <v>419</v>
      </c>
      <c r="AC80" s="314" t="s">
        <v>420</v>
      </c>
      <c r="AH80" s="320">
        <v>443</v>
      </c>
      <c r="AI80" s="320" t="s">
        <v>985</v>
      </c>
    </row>
    <row r="81" spans="17:35" ht="12.75">
      <c r="Q81" s="313">
        <v>56</v>
      </c>
      <c r="R81" s="314" t="s">
        <v>304</v>
      </c>
      <c r="S81" s="314" t="s">
        <v>305</v>
      </c>
      <c r="AB81" s="314" t="s">
        <v>421</v>
      </c>
      <c r="AC81" s="314" t="s">
        <v>422</v>
      </c>
      <c r="AH81" s="320">
        <v>444</v>
      </c>
      <c r="AI81" s="320" t="s">
        <v>986</v>
      </c>
    </row>
    <row r="82" spans="17:35" ht="12.75">
      <c r="Q82" s="313">
        <v>48</v>
      </c>
      <c r="R82" s="314" t="s">
        <v>306</v>
      </c>
      <c r="S82" s="314" t="s">
        <v>307</v>
      </c>
      <c r="AB82" s="314" t="s">
        <v>423</v>
      </c>
      <c r="AC82" s="314" t="s">
        <v>424</v>
      </c>
      <c r="AH82" s="320">
        <v>501</v>
      </c>
      <c r="AI82" s="320" t="s">
        <v>987</v>
      </c>
    </row>
    <row r="83" spans="28:35" ht="12.75">
      <c r="AB83" s="314" t="s">
        <v>425</v>
      </c>
      <c r="AC83" s="314" t="s">
        <v>426</v>
      </c>
      <c r="AH83" s="320">
        <v>502</v>
      </c>
      <c r="AI83" s="320" t="s">
        <v>988</v>
      </c>
    </row>
    <row r="84" spans="28:35" ht="12.75">
      <c r="AB84" s="314" t="s">
        <v>427</v>
      </c>
      <c r="AC84" s="314" t="s">
        <v>428</v>
      </c>
      <c r="AH84" s="320">
        <v>503</v>
      </c>
      <c r="AI84" s="320" t="s">
        <v>989</v>
      </c>
    </row>
    <row r="85" spans="28:35" ht="12.75">
      <c r="AB85" s="314" t="s">
        <v>429</v>
      </c>
      <c r="AC85" s="314" t="s">
        <v>430</v>
      </c>
      <c r="AH85" s="320">
        <v>601</v>
      </c>
      <c r="AI85" s="320" t="s">
        <v>990</v>
      </c>
    </row>
    <row r="86" spans="28:35" ht="12.75">
      <c r="AB86" s="314" t="s">
        <v>431</v>
      </c>
      <c r="AC86" s="314" t="s">
        <v>432</v>
      </c>
      <c r="AH86" s="320">
        <v>602</v>
      </c>
      <c r="AI86" s="320" t="s">
        <v>991</v>
      </c>
    </row>
    <row r="87" spans="28:35" ht="12.75">
      <c r="AB87" s="314" t="s">
        <v>433</v>
      </c>
      <c r="AC87" s="314" t="s">
        <v>434</v>
      </c>
      <c r="AH87" s="320">
        <v>603</v>
      </c>
      <c r="AI87" s="320" t="s">
        <v>992</v>
      </c>
    </row>
    <row r="88" spans="28:35" ht="12.75">
      <c r="AB88" s="314" t="s">
        <v>435</v>
      </c>
      <c r="AC88" s="314" t="s">
        <v>436</v>
      </c>
      <c r="AH88" s="320">
        <v>604</v>
      </c>
      <c r="AI88" s="320" t="s">
        <v>993</v>
      </c>
    </row>
    <row r="89" spans="28:35" ht="12.75">
      <c r="AB89" s="314" t="s">
        <v>437</v>
      </c>
      <c r="AC89" s="314" t="s">
        <v>438</v>
      </c>
      <c r="AH89" s="320">
        <v>605</v>
      </c>
      <c r="AI89" s="320" t="s">
        <v>994</v>
      </c>
    </row>
    <row r="90" spans="28:35" ht="12.75">
      <c r="AB90" s="314" t="s">
        <v>439</v>
      </c>
      <c r="AC90" s="314" t="s">
        <v>440</v>
      </c>
      <c r="AH90" s="320">
        <v>606</v>
      </c>
      <c r="AI90" s="320" t="s">
        <v>995</v>
      </c>
    </row>
    <row r="91" spans="28:35" ht="12.75">
      <c r="AB91" s="314" t="s">
        <v>441</v>
      </c>
      <c r="AC91" s="314" t="s">
        <v>442</v>
      </c>
      <c r="AH91" s="320">
        <v>711</v>
      </c>
      <c r="AI91" s="320" t="s">
        <v>996</v>
      </c>
    </row>
    <row r="92" spans="28:35" ht="12.75">
      <c r="AB92" s="314" t="s">
        <v>443</v>
      </c>
      <c r="AC92" s="314" t="s">
        <v>444</v>
      </c>
      <c r="AH92" s="320">
        <v>712</v>
      </c>
      <c r="AI92" s="320" t="s">
        <v>997</v>
      </c>
    </row>
    <row r="93" spans="28:35" ht="12.75">
      <c r="AB93" s="314" t="s">
        <v>445</v>
      </c>
      <c r="AC93" s="314" t="s">
        <v>446</v>
      </c>
      <c r="AH93" s="320">
        <v>721</v>
      </c>
      <c r="AI93" s="320" t="s">
        <v>998</v>
      </c>
    </row>
    <row r="94" spans="28:35" ht="12.75">
      <c r="AB94" s="314" t="s">
        <v>447</v>
      </c>
      <c r="AC94" s="314" t="s">
        <v>448</v>
      </c>
      <c r="AH94" s="320">
        <v>722</v>
      </c>
      <c r="AI94" s="320" t="s">
        <v>999</v>
      </c>
    </row>
    <row r="95" spans="28:35" ht="12.75">
      <c r="AB95" s="314" t="s">
        <v>449</v>
      </c>
      <c r="AC95" s="314" t="s">
        <v>450</v>
      </c>
      <c r="AH95" s="320">
        <v>723</v>
      </c>
      <c r="AI95" s="320" t="s">
        <v>1000</v>
      </c>
    </row>
    <row r="96" spans="28:35" ht="12.75">
      <c r="AB96" s="314" t="s">
        <v>451</v>
      </c>
      <c r="AC96" s="314" t="s">
        <v>452</v>
      </c>
      <c r="AH96" s="320">
        <v>811</v>
      </c>
      <c r="AI96" s="320" t="s">
        <v>1001</v>
      </c>
    </row>
    <row r="97" spans="28:35" ht="12.75">
      <c r="AB97" s="314" t="s">
        <v>453</v>
      </c>
      <c r="AC97" s="314" t="s">
        <v>454</v>
      </c>
      <c r="AH97" s="320">
        <v>812</v>
      </c>
      <c r="AI97" s="320" t="s">
        <v>1002</v>
      </c>
    </row>
    <row r="98" spans="28:35" ht="12.75">
      <c r="AB98" s="314" t="s">
        <v>455</v>
      </c>
      <c r="AC98" s="314" t="s">
        <v>456</v>
      </c>
      <c r="AH98" s="320">
        <v>813</v>
      </c>
      <c r="AI98" s="320" t="s">
        <v>1003</v>
      </c>
    </row>
    <row r="99" spans="28:35" ht="12.75">
      <c r="AB99" s="314" t="s">
        <v>457</v>
      </c>
      <c r="AC99" s="314" t="s">
        <v>458</v>
      </c>
      <c r="AH99" s="320">
        <v>814</v>
      </c>
      <c r="AI99" s="320" t="s">
        <v>1004</v>
      </c>
    </row>
    <row r="100" spans="28:35" ht="12.75">
      <c r="AB100" s="314" t="s">
        <v>459</v>
      </c>
      <c r="AC100" s="314" t="s">
        <v>460</v>
      </c>
      <c r="AH100" s="320">
        <v>821</v>
      </c>
      <c r="AI100" s="320" t="s">
        <v>1005</v>
      </c>
    </row>
    <row r="101" spans="28:35" ht="12.75">
      <c r="AB101" s="314" t="s">
        <v>461</v>
      </c>
      <c r="AC101" s="314" t="s">
        <v>462</v>
      </c>
      <c r="AH101" s="320">
        <v>822</v>
      </c>
      <c r="AI101" s="320" t="s">
        <v>1006</v>
      </c>
    </row>
    <row r="102" spans="28:35" ht="12.75">
      <c r="AB102" s="314" t="s">
        <v>463</v>
      </c>
      <c r="AC102" s="314" t="s">
        <v>464</v>
      </c>
      <c r="AH102" s="320">
        <v>823</v>
      </c>
      <c r="AI102" s="320" t="s">
        <v>958</v>
      </c>
    </row>
    <row r="103" spans="28:35" ht="12.75">
      <c r="AB103" s="314" t="s">
        <v>465</v>
      </c>
      <c r="AC103" s="314" t="s">
        <v>466</v>
      </c>
      <c r="AH103" s="320">
        <v>1441</v>
      </c>
      <c r="AI103" s="320" t="s">
        <v>1007</v>
      </c>
    </row>
    <row r="104" spans="28:35" ht="12.75">
      <c r="AB104" s="314" t="s">
        <v>467</v>
      </c>
      <c r="AC104" s="314" t="s">
        <v>468</v>
      </c>
      <c r="AH104" s="320">
        <v>1442</v>
      </c>
      <c r="AI104" s="320" t="s">
        <v>1008</v>
      </c>
    </row>
    <row r="105" spans="28:35" ht="12.75">
      <c r="AB105" s="314" t="s">
        <v>469</v>
      </c>
      <c r="AC105" s="314" t="s">
        <v>470</v>
      </c>
      <c r="AH105" s="320">
        <v>1443</v>
      </c>
      <c r="AI105" s="320" t="s">
        <v>1009</v>
      </c>
    </row>
    <row r="106" spans="28:35" ht="12.75">
      <c r="AB106" s="314" t="s">
        <v>471</v>
      </c>
      <c r="AC106" s="314" t="s">
        <v>1193</v>
      </c>
      <c r="AH106" s="320">
        <v>2011</v>
      </c>
      <c r="AI106" s="320" t="s">
        <v>1010</v>
      </c>
    </row>
    <row r="107" spans="28:35" ht="12.75">
      <c r="AB107" s="314" t="s">
        <v>472</v>
      </c>
      <c r="AC107" s="314" t="s">
        <v>473</v>
      </c>
      <c r="AH107" s="320">
        <v>2012</v>
      </c>
      <c r="AI107" s="320" t="s">
        <v>1011</v>
      </c>
    </row>
    <row r="108" spans="28:35" ht="12.75">
      <c r="AB108" s="314" t="s">
        <v>474</v>
      </c>
      <c r="AC108" s="314" t="s">
        <v>475</v>
      </c>
      <c r="AH108" s="320">
        <v>2013</v>
      </c>
      <c r="AI108" s="320" t="s">
        <v>1012</v>
      </c>
    </row>
    <row r="109" spans="28:35" ht="12.75">
      <c r="AB109" s="314" t="s">
        <v>476</v>
      </c>
      <c r="AC109" s="314" t="s">
        <v>1197</v>
      </c>
      <c r="AH109" s="320">
        <v>2021</v>
      </c>
      <c r="AI109" s="320" t="s">
        <v>1013</v>
      </c>
    </row>
    <row r="110" spans="28:35" ht="12.75">
      <c r="AB110" s="314" t="s">
        <v>477</v>
      </c>
      <c r="AC110" s="314" t="s">
        <v>478</v>
      </c>
      <c r="AH110" s="320">
        <v>2022</v>
      </c>
      <c r="AI110" s="320" t="s">
        <v>1014</v>
      </c>
    </row>
    <row r="111" spans="28:35" ht="12.75">
      <c r="AB111" s="314" t="s">
        <v>479</v>
      </c>
      <c r="AC111" s="314" t="s">
        <v>480</v>
      </c>
      <c r="AH111" s="320">
        <v>2023</v>
      </c>
      <c r="AI111" s="320" t="s">
        <v>1015</v>
      </c>
    </row>
    <row r="112" spans="28:35" ht="12.75">
      <c r="AB112" s="314" t="s">
        <v>481</v>
      </c>
      <c r="AC112" s="314" t="s">
        <v>482</v>
      </c>
      <c r="AH112" s="320">
        <v>2031</v>
      </c>
      <c r="AI112" s="320" t="s">
        <v>1016</v>
      </c>
    </row>
    <row r="113" spans="28:35" ht="12.75">
      <c r="AB113" s="314" t="s">
        <v>483</v>
      </c>
      <c r="AC113" s="314" t="s">
        <v>484</v>
      </c>
      <c r="AH113" s="320">
        <v>2032</v>
      </c>
      <c r="AI113" s="320" t="s">
        <v>1017</v>
      </c>
    </row>
    <row r="114" spans="28:35" ht="12.75">
      <c r="AB114" s="314" t="s">
        <v>485</v>
      </c>
      <c r="AC114" s="314" t="s">
        <v>486</v>
      </c>
      <c r="AH114" s="320">
        <v>2033</v>
      </c>
      <c r="AI114" s="320" t="s">
        <v>1018</v>
      </c>
    </row>
    <row r="115" spans="28:35" ht="12.75">
      <c r="AB115" s="314" t="s">
        <v>487</v>
      </c>
      <c r="AC115" s="314" t="s">
        <v>488</v>
      </c>
      <c r="AH115" s="320">
        <v>2034</v>
      </c>
      <c r="AI115" s="320" t="s">
        <v>1019</v>
      </c>
    </row>
    <row r="116" spans="28:35" ht="12.75">
      <c r="AB116" s="314" t="s">
        <v>489</v>
      </c>
      <c r="AC116" s="314" t="s">
        <v>490</v>
      </c>
      <c r="AH116" s="320">
        <v>3141</v>
      </c>
      <c r="AI116" s="320" t="s">
        <v>1020</v>
      </c>
    </row>
    <row r="117" spans="28:35" ht="12.75">
      <c r="AB117" s="314" t="s">
        <v>491</v>
      </c>
      <c r="AC117" s="314" t="s">
        <v>492</v>
      </c>
      <c r="AH117" s="320">
        <v>3142</v>
      </c>
      <c r="AI117" s="320" t="s">
        <v>1021</v>
      </c>
    </row>
    <row r="118" spans="28:35" ht="12.75">
      <c r="AB118" s="314" t="s">
        <v>493</v>
      </c>
      <c r="AC118" s="314" t="s">
        <v>494</v>
      </c>
      <c r="AH118" s="320">
        <v>3143</v>
      </c>
      <c r="AI118" s="320" t="s">
        <v>1022</v>
      </c>
    </row>
    <row r="119" spans="28:35" ht="12.75">
      <c r="AB119" s="314" t="s">
        <v>495</v>
      </c>
      <c r="AC119" s="314" t="s">
        <v>496</v>
      </c>
      <c r="AH119" s="320">
        <v>3211</v>
      </c>
      <c r="AI119" s="320" t="s">
        <v>1023</v>
      </c>
    </row>
    <row r="120" spans="28:35" ht="12.75">
      <c r="AB120" s="314" t="s">
        <v>497</v>
      </c>
      <c r="AC120" s="314" t="s">
        <v>1187</v>
      </c>
      <c r="AH120" s="320">
        <v>3212</v>
      </c>
      <c r="AI120" s="320" t="s">
        <v>1024</v>
      </c>
    </row>
    <row r="121" spans="28:35" ht="12.75">
      <c r="AB121" s="314" t="s">
        <v>498</v>
      </c>
      <c r="AC121" s="314" t="s">
        <v>499</v>
      </c>
      <c r="AH121" s="320">
        <v>3213</v>
      </c>
      <c r="AI121" s="320" t="s">
        <v>1025</v>
      </c>
    </row>
    <row r="122" spans="28:35" ht="12.75">
      <c r="AB122" s="314" t="s">
        <v>500</v>
      </c>
      <c r="AC122" s="314" t="s">
        <v>501</v>
      </c>
      <c r="AH122" s="320">
        <v>5011</v>
      </c>
      <c r="AI122" s="320" t="s">
        <v>1026</v>
      </c>
    </row>
    <row r="123" spans="28:35" ht="12.75">
      <c r="AB123" s="314" t="s">
        <v>502</v>
      </c>
      <c r="AC123" s="314" t="s">
        <v>503</v>
      </c>
      <c r="AH123" s="320">
        <v>5012</v>
      </c>
      <c r="AI123" s="320" t="s">
        <v>1027</v>
      </c>
    </row>
    <row r="124" spans="28:35" ht="12.75">
      <c r="AB124" s="314" t="s">
        <v>504</v>
      </c>
      <c r="AC124" s="314" t="s">
        <v>505</v>
      </c>
      <c r="AH124" s="320">
        <v>5013</v>
      </c>
      <c r="AI124" s="320" t="s">
        <v>1028</v>
      </c>
    </row>
    <row r="125" spans="28:35" ht="12.75">
      <c r="AB125" s="314" t="s">
        <v>506</v>
      </c>
      <c r="AC125" s="314" t="s">
        <v>507</v>
      </c>
      <c r="AH125" s="320">
        <v>5021</v>
      </c>
      <c r="AI125" s="320" t="s">
        <v>1029</v>
      </c>
    </row>
    <row r="126" spans="28:35" ht="12.75">
      <c r="AB126" s="314" t="s">
        <v>508</v>
      </c>
      <c r="AC126" s="314" t="s">
        <v>509</v>
      </c>
      <c r="AH126" s="320">
        <v>5022</v>
      </c>
      <c r="AI126" s="320" t="s">
        <v>1030</v>
      </c>
    </row>
    <row r="127" spans="28:35" ht="12.75">
      <c r="AB127" s="314" t="s">
        <v>510</v>
      </c>
      <c r="AC127" s="314" t="s">
        <v>511</v>
      </c>
      <c r="AH127" s="320">
        <v>5023</v>
      </c>
      <c r="AI127" s="320" t="s">
        <v>1031</v>
      </c>
    </row>
    <row r="128" spans="28:35" ht="12.75">
      <c r="AB128" s="314" t="s">
        <v>512</v>
      </c>
      <c r="AC128" s="314" t="s">
        <v>513</v>
      </c>
      <c r="AH128" s="320">
        <v>5031</v>
      </c>
      <c r="AI128" s="320" t="s">
        <v>1032</v>
      </c>
    </row>
    <row r="129" spans="28:35" ht="12.75">
      <c r="AB129" s="314" t="s">
        <v>514</v>
      </c>
      <c r="AC129" s="314" t="s">
        <v>515</v>
      </c>
      <c r="AH129" s="320">
        <v>5032</v>
      </c>
      <c r="AI129" s="320" t="s">
        <v>1033</v>
      </c>
    </row>
    <row r="130" spans="28:35" ht="12.75">
      <c r="AB130" s="314" t="s">
        <v>516</v>
      </c>
      <c r="AC130" s="314" t="s">
        <v>517</v>
      </c>
      <c r="AH130" s="320">
        <v>6061</v>
      </c>
      <c r="AI130" s="320" t="s">
        <v>1034</v>
      </c>
    </row>
    <row r="131" spans="28:35" ht="12.75">
      <c r="AB131" s="314" t="s">
        <v>518</v>
      </c>
      <c r="AC131" s="314" t="s">
        <v>519</v>
      </c>
      <c r="AH131" s="320">
        <v>6062</v>
      </c>
      <c r="AI131" s="320" t="s">
        <v>1035</v>
      </c>
    </row>
    <row r="132" spans="28:35" ht="12.75">
      <c r="AB132" s="314" t="s">
        <v>520</v>
      </c>
      <c r="AC132" s="314" t="s">
        <v>521</v>
      </c>
      <c r="AH132" s="320">
        <v>8231</v>
      </c>
      <c r="AI132" s="320" t="s">
        <v>1036</v>
      </c>
    </row>
    <row r="133" spans="28:35" ht="12.75">
      <c r="AB133" s="314" t="s">
        <v>522</v>
      </c>
      <c r="AC133" s="314" t="s">
        <v>1209</v>
      </c>
      <c r="AH133" s="320">
        <v>8232</v>
      </c>
      <c r="AI133" s="320" t="s">
        <v>1037</v>
      </c>
    </row>
    <row r="134" spans="28:29" ht="12.75">
      <c r="AB134" s="314" t="s">
        <v>523</v>
      </c>
      <c r="AC134" s="314" t="s">
        <v>524</v>
      </c>
    </row>
    <row r="135" spans="28:29" ht="12.75">
      <c r="AB135" s="314" t="s">
        <v>525</v>
      </c>
      <c r="AC135" s="314" t="s">
        <v>526</v>
      </c>
    </row>
    <row r="136" spans="28:29" ht="12.75">
      <c r="AB136" s="314" t="s">
        <v>527</v>
      </c>
      <c r="AC136" s="314" t="s">
        <v>528</v>
      </c>
    </row>
    <row r="137" spans="28:29" ht="12.75">
      <c r="AB137" s="314" t="s">
        <v>529</v>
      </c>
      <c r="AC137" s="314" t="s">
        <v>530</v>
      </c>
    </row>
    <row r="138" spans="28:29" ht="12.75">
      <c r="AB138" s="314" t="s">
        <v>531</v>
      </c>
      <c r="AC138" s="314" t="s">
        <v>532</v>
      </c>
    </row>
    <row r="139" spans="28:29" ht="12.75">
      <c r="AB139" s="314" t="s">
        <v>533</v>
      </c>
      <c r="AC139" s="314" t="s">
        <v>534</v>
      </c>
    </row>
    <row r="140" spans="28:29" ht="12.75">
      <c r="AB140" s="314" t="s">
        <v>535</v>
      </c>
      <c r="AC140" s="314" t="s">
        <v>536</v>
      </c>
    </row>
    <row r="141" spans="28:29" ht="12.75">
      <c r="AB141" s="314" t="s">
        <v>537</v>
      </c>
      <c r="AC141" s="314" t="s">
        <v>538</v>
      </c>
    </row>
    <row r="142" spans="28:29" ht="12.75">
      <c r="AB142" s="314" t="s">
        <v>539</v>
      </c>
      <c r="AC142" s="314" t="s">
        <v>540</v>
      </c>
    </row>
    <row r="143" spans="28:29" ht="12.75">
      <c r="AB143" s="314" t="s">
        <v>541</v>
      </c>
      <c r="AC143" s="314" t="s">
        <v>542</v>
      </c>
    </row>
    <row r="144" spans="28:29" ht="12.75">
      <c r="AB144" s="314" t="s">
        <v>543</v>
      </c>
      <c r="AC144" s="314" t="s">
        <v>544</v>
      </c>
    </row>
    <row r="145" spans="28:29" ht="12.75">
      <c r="AB145" s="314" t="s">
        <v>545</v>
      </c>
      <c r="AC145" s="314" t="s">
        <v>546</v>
      </c>
    </row>
    <row r="146" spans="28:29" ht="12.75">
      <c r="AB146" s="314" t="s">
        <v>547</v>
      </c>
      <c r="AC146" s="314" t="s">
        <v>548</v>
      </c>
    </row>
    <row r="147" spans="28:29" ht="12.75">
      <c r="AB147" s="314" t="s">
        <v>549</v>
      </c>
      <c r="AC147" s="314" t="s">
        <v>550</v>
      </c>
    </row>
    <row r="148" spans="28:29" ht="12.75">
      <c r="AB148" s="314" t="s">
        <v>551</v>
      </c>
      <c r="AC148" s="314" t="s">
        <v>552</v>
      </c>
    </row>
    <row r="149" spans="28:29" ht="12.75">
      <c r="AB149" s="314" t="s">
        <v>553</v>
      </c>
      <c r="AC149" s="314" t="s">
        <v>554</v>
      </c>
    </row>
    <row r="150" spans="28:29" ht="12.75">
      <c r="AB150" s="314" t="s">
        <v>555</v>
      </c>
      <c r="AC150" s="314" t="s">
        <v>556</v>
      </c>
    </row>
    <row r="151" spans="28:29" ht="12.75">
      <c r="AB151" s="314" t="s">
        <v>557</v>
      </c>
      <c r="AC151" s="314" t="s">
        <v>558</v>
      </c>
    </row>
    <row r="152" spans="28:29" ht="12.75">
      <c r="AB152" s="314" t="s">
        <v>559</v>
      </c>
      <c r="AC152" s="314" t="s">
        <v>560</v>
      </c>
    </row>
    <row r="153" spans="28:29" ht="12.75">
      <c r="AB153" s="314" t="s">
        <v>561</v>
      </c>
      <c r="AC153" s="314" t="s">
        <v>562</v>
      </c>
    </row>
    <row r="154" spans="28:29" ht="12.75">
      <c r="AB154" s="314" t="s">
        <v>563</v>
      </c>
      <c r="AC154" s="314" t="s">
        <v>564</v>
      </c>
    </row>
    <row r="155" spans="28:29" ht="12.75">
      <c r="AB155" s="314" t="s">
        <v>565</v>
      </c>
      <c r="AC155" s="314" t="s">
        <v>566</v>
      </c>
    </row>
    <row r="156" spans="28:29" ht="12.75">
      <c r="AB156" s="314" t="s">
        <v>567</v>
      </c>
      <c r="AC156" s="314" t="s">
        <v>568</v>
      </c>
    </row>
    <row r="157" spans="28:29" ht="12.75">
      <c r="AB157" s="314" t="s">
        <v>569</v>
      </c>
      <c r="AC157" s="314" t="s">
        <v>570</v>
      </c>
    </row>
    <row r="158" spans="28:29" ht="12.75">
      <c r="AB158" s="314" t="s">
        <v>571</v>
      </c>
      <c r="AC158" s="314" t="s">
        <v>572</v>
      </c>
    </row>
    <row r="159" spans="28:29" ht="12.75">
      <c r="AB159" s="314" t="s">
        <v>573</v>
      </c>
      <c r="AC159" s="314" t="s">
        <v>574</v>
      </c>
    </row>
    <row r="160" spans="28:29" ht="12.75">
      <c r="AB160" s="314" t="s">
        <v>575</v>
      </c>
      <c r="AC160" s="314" t="s">
        <v>576</v>
      </c>
    </row>
    <row r="161" spans="28:29" ht="12.75">
      <c r="AB161" s="314" t="s">
        <v>577</v>
      </c>
      <c r="AC161" s="314" t="s">
        <v>578</v>
      </c>
    </row>
    <row r="162" spans="28:29" ht="12.75">
      <c r="AB162" s="314" t="s">
        <v>579</v>
      </c>
      <c r="AC162" s="314" t="s">
        <v>580</v>
      </c>
    </row>
    <row r="163" spans="28:29" ht="12.75">
      <c r="AB163" s="314" t="s">
        <v>581</v>
      </c>
      <c r="AC163" s="314" t="s">
        <v>582</v>
      </c>
    </row>
    <row r="164" spans="28:29" ht="12.75">
      <c r="AB164" s="314" t="s">
        <v>583</v>
      </c>
      <c r="AC164" s="314" t="s">
        <v>584</v>
      </c>
    </row>
    <row r="165" spans="28:29" ht="12.75">
      <c r="AB165" s="314" t="s">
        <v>585</v>
      </c>
      <c r="AC165" s="314" t="s">
        <v>586</v>
      </c>
    </row>
    <row r="166" spans="28:29" ht="12.75">
      <c r="AB166" s="314" t="s">
        <v>587</v>
      </c>
      <c r="AC166" s="314" t="s">
        <v>588</v>
      </c>
    </row>
    <row r="167" spans="28:29" ht="12.75">
      <c r="AB167" s="314" t="s">
        <v>589</v>
      </c>
      <c r="AC167" s="314" t="s">
        <v>590</v>
      </c>
    </row>
    <row r="168" spans="28:29" ht="12.75">
      <c r="AB168" s="314" t="s">
        <v>591</v>
      </c>
      <c r="AC168" s="314" t="s">
        <v>592</v>
      </c>
    </row>
    <row r="169" spans="28:29" ht="12.75">
      <c r="AB169" s="314" t="s">
        <v>593</v>
      </c>
      <c r="AC169" s="314" t="s">
        <v>1201</v>
      </c>
    </row>
    <row r="170" spans="28:29" ht="12.75">
      <c r="AB170" s="314" t="s">
        <v>594</v>
      </c>
      <c r="AC170" s="314" t="s">
        <v>595</v>
      </c>
    </row>
    <row r="171" spans="28:29" ht="12.75">
      <c r="AB171" s="314" t="s">
        <v>596</v>
      </c>
      <c r="AC171" s="314" t="s">
        <v>597</v>
      </c>
    </row>
    <row r="172" spans="28:29" ht="12.75">
      <c r="AB172" s="314" t="s">
        <v>598</v>
      </c>
      <c r="AC172" s="314" t="s">
        <v>599</v>
      </c>
    </row>
    <row r="173" spans="28:29" ht="12.75">
      <c r="AB173" s="314" t="s">
        <v>600</v>
      </c>
      <c r="AC173" s="314" t="s">
        <v>601</v>
      </c>
    </row>
    <row r="174" spans="28:29" ht="12.75">
      <c r="AB174" s="314" t="s">
        <v>602</v>
      </c>
      <c r="AC174" s="314" t="s">
        <v>603</v>
      </c>
    </row>
    <row r="175" spans="28:29" ht="12.75">
      <c r="AB175" s="314" t="s">
        <v>604</v>
      </c>
      <c r="AC175" s="314" t="s">
        <v>605</v>
      </c>
    </row>
    <row r="176" spans="28:29" ht="12.75">
      <c r="AB176" s="314" t="s">
        <v>606</v>
      </c>
      <c r="AC176" s="314" t="s">
        <v>607</v>
      </c>
    </row>
    <row r="177" spans="28:29" ht="12.75">
      <c r="AB177" s="314" t="s">
        <v>608</v>
      </c>
      <c r="AC177" s="314" t="s">
        <v>1198</v>
      </c>
    </row>
    <row r="178" spans="28:29" ht="12.75">
      <c r="AB178" s="314" t="s">
        <v>609</v>
      </c>
      <c r="AC178" s="314" t="s">
        <v>610</v>
      </c>
    </row>
    <row r="179" spans="28:29" ht="12.75">
      <c r="AB179" s="314" t="s">
        <v>611</v>
      </c>
      <c r="AC179" s="314" t="s">
        <v>612</v>
      </c>
    </row>
    <row r="180" spans="28:29" ht="12.75">
      <c r="AB180" s="314" t="s">
        <v>613</v>
      </c>
      <c r="AC180" s="314" t="s">
        <v>614</v>
      </c>
    </row>
    <row r="181" spans="28:29" ht="12.75">
      <c r="AB181" s="314" t="s">
        <v>615</v>
      </c>
      <c r="AC181" s="314" t="s">
        <v>616</v>
      </c>
    </row>
    <row r="182" spans="28:29" ht="12.75">
      <c r="AB182" s="314" t="s">
        <v>617</v>
      </c>
      <c r="AC182" s="314" t="s">
        <v>618</v>
      </c>
    </row>
    <row r="183" spans="28:29" ht="12.75">
      <c r="AB183" s="314" t="s">
        <v>619</v>
      </c>
      <c r="AC183" s="314" t="s">
        <v>620</v>
      </c>
    </row>
    <row r="184" spans="28:29" ht="12.75">
      <c r="AB184" s="314" t="s">
        <v>621</v>
      </c>
      <c r="AC184" s="314" t="s">
        <v>622</v>
      </c>
    </row>
    <row r="185" spans="28:29" ht="12.75">
      <c r="AB185" s="314" t="s">
        <v>623</v>
      </c>
      <c r="AC185" s="314" t="s">
        <v>1191</v>
      </c>
    </row>
    <row r="186" spans="28:29" ht="12.75">
      <c r="AB186" s="314" t="s">
        <v>624</v>
      </c>
      <c r="AC186" s="314" t="s">
        <v>625</v>
      </c>
    </row>
    <row r="187" spans="28:29" ht="12.75">
      <c r="AB187" s="314" t="s">
        <v>626</v>
      </c>
      <c r="AC187" s="314" t="s">
        <v>1199</v>
      </c>
    </row>
    <row r="188" spans="28:29" ht="12.75">
      <c r="AB188" s="314" t="s">
        <v>627</v>
      </c>
      <c r="AC188" s="314" t="s">
        <v>628</v>
      </c>
    </row>
    <row r="189" spans="28:29" ht="12.75">
      <c r="AB189" s="314" t="s">
        <v>629</v>
      </c>
      <c r="AC189" s="314" t="s">
        <v>630</v>
      </c>
    </row>
    <row r="190" spans="28:29" ht="12.75">
      <c r="AB190" s="314" t="s">
        <v>631</v>
      </c>
      <c r="AC190" s="314" t="s">
        <v>632</v>
      </c>
    </row>
    <row r="191" spans="28:29" ht="12.75">
      <c r="AB191" s="314" t="s">
        <v>633</v>
      </c>
      <c r="AC191" s="314" t="s">
        <v>634</v>
      </c>
    </row>
    <row r="192" spans="28:29" ht="12.75">
      <c r="AB192" s="314" t="s">
        <v>635</v>
      </c>
      <c r="AC192" s="314" t="s">
        <v>636</v>
      </c>
    </row>
    <row r="193" spans="28:29" ht="12.75">
      <c r="AB193" s="314" t="s">
        <v>637</v>
      </c>
      <c r="AC193" s="314" t="s">
        <v>638</v>
      </c>
    </row>
    <row r="194" spans="28:29" ht="12.75">
      <c r="AB194" s="314" t="s">
        <v>639</v>
      </c>
      <c r="AC194" s="314" t="s">
        <v>640</v>
      </c>
    </row>
    <row r="195" spans="28:29" ht="12.75">
      <c r="AB195" s="314" t="s">
        <v>641</v>
      </c>
      <c r="AC195" s="314" t="s">
        <v>642</v>
      </c>
    </row>
    <row r="196" spans="28:29" ht="12.75">
      <c r="AB196" s="314" t="s">
        <v>643</v>
      </c>
      <c r="AC196" s="314" t="s">
        <v>644</v>
      </c>
    </row>
    <row r="197" spans="28:29" ht="12.75">
      <c r="AB197" s="314" t="s">
        <v>645</v>
      </c>
      <c r="AC197" s="314" t="s">
        <v>646</v>
      </c>
    </row>
    <row r="198" spans="28:29" ht="12.75">
      <c r="AB198" s="314" t="s">
        <v>647</v>
      </c>
      <c r="AC198" s="314" t="s">
        <v>648</v>
      </c>
    </row>
    <row r="199" spans="28:29" ht="12.75">
      <c r="AB199" s="314" t="s">
        <v>649</v>
      </c>
      <c r="AC199" s="314" t="s">
        <v>650</v>
      </c>
    </row>
    <row r="200" spans="28:29" ht="12.75">
      <c r="AB200" s="314" t="s">
        <v>651</v>
      </c>
      <c r="AC200" s="314" t="s">
        <v>652</v>
      </c>
    </row>
    <row r="201" spans="28:29" ht="12.75">
      <c r="AB201" s="314" t="s">
        <v>653</v>
      </c>
      <c r="AC201" s="314" t="s">
        <v>654</v>
      </c>
    </row>
    <row r="202" spans="28:29" ht="12.75">
      <c r="AB202" s="314" t="s">
        <v>655</v>
      </c>
      <c r="AC202" s="314" t="s">
        <v>656</v>
      </c>
    </row>
    <row r="203" spans="28:29" ht="12.75">
      <c r="AB203" s="314" t="s">
        <v>657</v>
      </c>
      <c r="AC203" s="314" t="s">
        <v>658</v>
      </c>
    </row>
    <row r="204" spans="28:29" ht="12.75">
      <c r="AB204" s="314" t="s">
        <v>659</v>
      </c>
      <c r="AC204" s="314" t="s">
        <v>1212</v>
      </c>
    </row>
    <row r="205" spans="28:29" ht="12.75">
      <c r="AB205" s="314" t="s">
        <v>660</v>
      </c>
      <c r="AC205" s="314" t="s">
        <v>661</v>
      </c>
    </row>
    <row r="206" spans="28:29" ht="12.75">
      <c r="AB206" s="314" t="s">
        <v>662</v>
      </c>
      <c r="AC206" s="314" t="s">
        <v>663</v>
      </c>
    </row>
    <row r="207" spans="28:29" ht="12.75">
      <c r="AB207" s="314" t="s">
        <v>664</v>
      </c>
      <c r="AC207" s="314" t="s">
        <v>665</v>
      </c>
    </row>
    <row r="208" spans="28:29" ht="12.75">
      <c r="AB208" s="314" t="s">
        <v>666</v>
      </c>
      <c r="AC208" s="314" t="s">
        <v>667</v>
      </c>
    </row>
    <row r="209" spans="28:29" ht="12.75">
      <c r="AB209" s="314" t="s">
        <v>668</v>
      </c>
      <c r="AC209" s="314" t="s">
        <v>669</v>
      </c>
    </row>
    <row r="210" spans="28:29" ht="12.75">
      <c r="AB210" s="314" t="s">
        <v>670</v>
      </c>
      <c r="AC210" s="314" t="s">
        <v>671</v>
      </c>
    </row>
    <row r="211" spans="28:29" ht="12.75">
      <c r="AB211" s="314" t="s">
        <v>672</v>
      </c>
      <c r="AC211" s="314" t="s">
        <v>673</v>
      </c>
    </row>
    <row r="212" spans="28:29" ht="12.75">
      <c r="AB212" s="314" t="s">
        <v>674</v>
      </c>
      <c r="AC212" s="314" t="s">
        <v>675</v>
      </c>
    </row>
    <row r="213" spans="28:29" ht="12.75">
      <c r="AB213" s="314" t="s">
        <v>676</v>
      </c>
      <c r="AC213" s="314" t="s">
        <v>677</v>
      </c>
    </row>
    <row r="214" spans="28:29" ht="12.75">
      <c r="AB214" s="314" t="s">
        <v>678</v>
      </c>
      <c r="AC214" s="314" t="s">
        <v>679</v>
      </c>
    </row>
    <row r="215" spans="28:29" ht="12.75">
      <c r="AB215" s="314" t="s">
        <v>680</v>
      </c>
      <c r="AC215" s="314" t="s">
        <v>681</v>
      </c>
    </row>
    <row r="216" spans="28:29" ht="12.75">
      <c r="AB216" s="314" t="s">
        <v>682</v>
      </c>
      <c r="AC216" s="314" t="s">
        <v>683</v>
      </c>
    </row>
    <row r="217" spans="28:29" ht="12.75">
      <c r="AB217" s="314" t="s">
        <v>684</v>
      </c>
      <c r="AC217" s="314" t="s">
        <v>685</v>
      </c>
    </row>
    <row r="218" spans="28:29" ht="12.75">
      <c r="AB218" s="314" t="s">
        <v>686</v>
      </c>
      <c r="AC218" s="314" t="s">
        <v>687</v>
      </c>
    </row>
    <row r="219" spans="28:29" ht="12.75">
      <c r="AB219" s="314" t="s">
        <v>688</v>
      </c>
      <c r="AC219" s="314" t="s">
        <v>689</v>
      </c>
    </row>
    <row r="220" spans="28:29" ht="12.75">
      <c r="AB220" s="314" t="s">
        <v>690</v>
      </c>
      <c r="AC220" s="314" t="s">
        <v>691</v>
      </c>
    </row>
    <row r="221" spans="28:29" ht="12.75">
      <c r="AB221" s="314" t="s">
        <v>692</v>
      </c>
      <c r="AC221" s="314" t="s">
        <v>693</v>
      </c>
    </row>
    <row r="222" spans="28:29" ht="12.75">
      <c r="AB222" s="314" t="s">
        <v>694</v>
      </c>
      <c r="AC222" s="314" t="s">
        <v>695</v>
      </c>
    </row>
    <row r="223" spans="28:29" ht="12.75">
      <c r="AB223" s="314" t="s">
        <v>696</v>
      </c>
      <c r="AC223" s="314" t="s">
        <v>697</v>
      </c>
    </row>
    <row r="224" spans="28:29" ht="12.75">
      <c r="AB224" s="314" t="s">
        <v>698</v>
      </c>
      <c r="AC224" s="314" t="s">
        <v>699</v>
      </c>
    </row>
    <row r="225" spans="28:29" ht="12.75">
      <c r="AB225" s="314" t="s">
        <v>700</v>
      </c>
      <c r="AC225" s="314" t="s">
        <v>701</v>
      </c>
    </row>
    <row r="226" spans="28:29" ht="12.75">
      <c r="AB226" s="314" t="s">
        <v>702</v>
      </c>
      <c r="AC226" s="314" t="s">
        <v>703</v>
      </c>
    </row>
    <row r="227" spans="28:29" ht="12.75">
      <c r="AB227" s="314" t="s">
        <v>704</v>
      </c>
      <c r="AC227" s="314" t="s">
        <v>705</v>
      </c>
    </row>
    <row r="228" spans="28:29" ht="12.75">
      <c r="AB228" s="314" t="s">
        <v>706</v>
      </c>
      <c r="AC228" s="314" t="s">
        <v>707</v>
      </c>
    </row>
    <row r="229" spans="28:29" ht="12.75">
      <c r="AB229" s="314" t="s">
        <v>708</v>
      </c>
      <c r="AC229" s="314" t="s">
        <v>709</v>
      </c>
    </row>
    <row r="230" spans="28:29" ht="12.75">
      <c r="AB230" s="314" t="s">
        <v>710</v>
      </c>
      <c r="AC230" s="314" t="s">
        <v>711</v>
      </c>
    </row>
    <row r="231" spans="28:29" ht="12.75">
      <c r="AB231" s="314" t="s">
        <v>712</v>
      </c>
      <c r="AC231" s="314" t="s">
        <v>713</v>
      </c>
    </row>
    <row r="232" spans="28:29" ht="12.75">
      <c r="AB232" s="314" t="s">
        <v>714</v>
      </c>
      <c r="AC232" s="314" t="s">
        <v>715</v>
      </c>
    </row>
    <row r="233" spans="28:29" ht="12.75">
      <c r="AB233" s="314" t="s">
        <v>716</v>
      </c>
      <c r="AC233" s="314" t="s">
        <v>717</v>
      </c>
    </row>
    <row r="234" spans="28:29" ht="12.75">
      <c r="AB234" s="314" t="s">
        <v>718</v>
      </c>
      <c r="AC234" s="314" t="s">
        <v>719</v>
      </c>
    </row>
    <row r="235" spans="28:29" ht="12.75">
      <c r="AB235" s="314" t="s">
        <v>720</v>
      </c>
      <c r="AC235" s="314" t="s">
        <v>721</v>
      </c>
    </row>
    <row r="236" spans="28:29" ht="12.75">
      <c r="AB236" s="314" t="s">
        <v>722</v>
      </c>
      <c r="AC236" s="314" t="s">
        <v>723</v>
      </c>
    </row>
    <row r="237" spans="28:29" ht="12.75">
      <c r="AB237" s="314" t="s">
        <v>724</v>
      </c>
      <c r="AC237" s="314" t="s">
        <v>725</v>
      </c>
    </row>
    <row r="238" spans="28:29" ht="12.75">
      <c r="AB238" s="314" t="s">
        <v>726</v>
      </c>
      <c r="AC238" s="314" t="s">
        <v>727</v>
      </c>
    </row>
    <row r="239" spans="28:29" ht="12.75">
      <c r="AB239" s="314" t="s">
        <v>728</v>
      </c>
      <c r="AC239" s="314" t="s">
        <v>729</v>
      </c>
    </row>
    <row r="240" spans="28:29" ht="12.75">
      <c r="AB240" s="314" t="s">
        <v>730</v>
      </c>
      <c r="AC240" s="314" t="s">
        <v>731</v>
      </c>
    </row>
    <row r="241" spans="28:29" ht="12.75">
      <c r="AB241" s="314" t="s">
        <v>732</v>
      </c>
      <c r="AC241" s="314" t="s">
        <v>733</v>
      </c>
    </row>
    <row r="242" spans="28:29" ht="12.75">
      <c r="AB242" s="314" t="s">
        <v>734</v>
      </c>
      <c r="AC242" s="314" t="s">
        <v>735</v>
      </c>
    </row>
    <row r="243" spans="28:29" ht="12.75">
      <c r="AB243" s="314" t="s">
        <v>736</v>
      </c>
      <c r="AC243" s="314" t="s">
        <v>737</v>
      </c>
    </row>
    <row r="244" spans="28:29" ht="12.75">
      <c r="AB244" s="314" t="s">
        <v>738</v>
      </c>
      <c r="AC244" s="314" t="s">
        <v>739</v>
      </c>
    </row>
    <row r="245" spans="28:29" ht="12.75">
      <c r="AB245" s="314" t="s">
        <v>740</v>
      </c>
      <c r="AC245" s="314" t="s">
        <v>741</v>
      </c>
    </row>
    <row r="246" spans="28:29" ht="12.75">
      <c r="AB246" s="314" t="s">
        <v>742</v>
      </c>
      <c r="AC246" s="314" t="s">
        <v>743</v>
      </c>
    </row>
    <row r="247" spans="28:29" ht="12.75">
      <c r="AB247" s="314" t="s">
        <v>744</v>
      </c>
      <c r="AC247" s="314" t="s">
        <v>745</v>
      </c>
    </row>
    <row r="248" spans="28:29" ht="12.75">
      <c r="AB248" s="314" t="s">
        <v>746</v>
      </c>
      <c r="AC248" s="314" t="s">
        <v>747</v>
      </c>
    </row>
    <row r="249" spans="28:29" ht="12.75">
      <c r="AB249" s="314" t="s">
        <v>748</v>
      </c>
      <c r="AC249" s="314" t="s">
        <v>749</v>
      </c>
    </row>
    <row r="250" spans="28:29" ht="12.75">
      <c r="AB250" s="314" t="s">
        <v>750</v>
      </c>
      <c r="AC250" s="314" t="s">
        <v>1184</v>
      </c>
    </row>
    <row r="251" spans="28:29" ht="12.75">
      <c r="AB251" s="314" t="s">
        <v>751</v>
      </c>
      <c r="AC251" s="314" t="s">
        <v>752</v>
      </c>
    </row>
    <row r="252" spans="28:29" ht="12.75">
      <c r="AB252" s="314" t="s">
        <v>753</v>
      </c>
      <c r="AC252" s="314" t="s">
        <v>754</v>
      </c>
    </row>
    <row r="253" spans="28:29" ht="12.75">
      <c r="AB253" s="314" t="s">
        <v>755</v>
      </c>
      <c r="AC253" s="314" t="s">
        <v>756</v>
      </c>
    </row>
    <row r="254" spans="28:29" ht="12.75">
      <c r="AB254" s="314" t="s">
        <v>757</v>
      </c>
      <c r="AC254" s="314" t="s">
        <v>758</v>
      </c>
    </row>
    <row r="255" spans="28:29" ht="12.75">
      <c r="AB255" s="314" t="s">
        <v>759</v>
      </c>
      <c r="AC255" s="314" t="s">
        <v>760</v>
      </c>
    </row>
    <row r="256" spans="28:29" ht="12.75">
      <c r="AB256" s="314" t="s">
        <v>761</v>
      </c>
      <c r="AC256" s="314" t="s">
        <v>762</v>
      </c>
    </row>
    <row r="257" spans="28:29" ht="12.75">
      <c r="AB257" s="314" t="s">
        <v>763</v>
      </c>
      <c r="AC257" s="314" t="s">
        <v>764</v>
      </c>
    </row>
    <row r="258" spans="28:29" ht="12.75">
      <c r="AB258" s="314" t="s">
        <v>765</v>
      </c>
      <c r="AC258" s="314" t="s">
        <v>766</v>
      </c>
    </row>
    <row r="259" spans="28:29" ht="12.75">
      <c r="AB259" s="314" t="s">
        <v>767</v>
      </c>
      <c r="AC259" s="314" t="s">
        <v>768</v>
      </c>
    </row>
    <row r="260" spans="28:29" ht="12.75">
      <c r="AB260" s="314" t="s">
        <v>769</v>
      </c>
      <c r="AC260" s="314" t="s">
        <v>770</v>
      </c>
    </row>
    <row r="261" spans="28:29" ht="12.75">
      <c r="AB261" s="314" t="s">
        <v>771</v>
      </c>
      <c r="AC261" s="314" t="s">
        <v>772</v>
      </c>
    </row>
    <row r="262" spans="28:29" ht="12.75">
      <c r="AB262" s="314" t="s">
        <v>773</v>
      </c>
      <c r="AC262" s="314" t="s">
        <v>774</v>
      </c>
    </row>
    <row r="263" spans="28:29" ht="12.75">
      <c r="AB263" s="314" t="s">
        <v>775</v>
      </c>
      <c r="AC263" s="314" t="s">
        <v>776</v>
      </c>
    </row>
    <row r="264" spans="28:29" ht="12.75">
      <c r="AB264" s="314" t="s">
        <v>777</v>
      </c>
      <c r="AC264" s="314" t="s">
        <v>778</v>
      </c>
    </row>
    <row r="265" spans="28:29" ht="12.75">
      <c r="AB265" s="314" t="s">
        <v>779</v>
      </c>
      <c r="AC265" s="314" t="s">
        <v>780</v>
      </c>
    </row>
    <row r="266" spans="28:29" ht="12.75">
      <c r="AB266" s="314" t="s">
        <v>781</v>
      </c>
      <c r="AC266" s="314" t="s">
        <v>1208</v>
      </c>
    </row>
    <row r="267" spans="28:29" ht="12.75">
      <c r="AB267" s="314" t="s">
        <v>782</v>
      </c>
      <c r="AC267" s="314" t="s">
        <v>783</v>
      </c>
    </row>
    <row r="268" spans="28:29" ht="12.75">
      <c r="AB268" s="314" t="s">
        <v>784</v>
      </c>
      <c r="AC268" s="314" t="s">
        <v>785</v>
      </c>
    </row>
    <row r="269" spans="28:29" ht="12.75">
      <c r="AB269" s="314" t="s">
        <v>786</v>
      </c>
      <c r="AC269" s="314" t="s">
        <v>787</v>
      </c>
    </row>
    <row r="270" spans="28:29" ht="12.75">
      <c r="AB270" s="314" t="s">
        <v>788</v>
      </c>
      <c r="AC270" s="314" t="s">
        <v>1236</v>
      </c>
    </row>
    <row r="271" spans="28:29" ht="12.75">
      <c r="AB271" s="314" t="s">
        <v>789</v>
      </c>
      <c r="AC271" s="314" t="s">
        <v>790</v>
      </c>
    </row>
    <row r="272" spans="28:29" ht="12.75">
      <c r="AB272" s="314" t="s">
        <v>791</v>
      </c>
      <c r="AC272" s="314" t="s">
        <v>792</v>
      </c>
    </row>
    <row r="273" spans="28:29" ht="12.75">
      <c r="AB273" s="314" t="s">
        <v>793</v>
      </c>
      <c r="AC273" s="314" t="s">
        <v>1231</v>
      </c>
    </row>
    <row r="274" spans="28:29" ht="12.75">
      <c r="AB274" s="314" t="s">
        <v>794</v>
      </c>
      <c r="AC274" s="314" t="s">
        <v>795</v>
      </c>
    </row>
    <row r="275" spans="28:29" ht="12.75">
      <c r="AB275" s="314" t="s">
        <v>796</v>
      </c>
      <c r="AC275" s="314" t="s">
        <v>797</v>
      </c>
    </row>
    <row r="276" spans="28:29" ht="12.75">
      <c r="AB276" s="314" t="s">
        <v>798</v>
      </c>
      <c r="AC276" s="314" t="s">
        <v>799</v>
      </c>
    </row>
    <row r="277" spans="28:29" ht="12.75">
      <c r="AB277" s="314" t="s">
        <v>800</v>
      </c>
      <c r="AC277" s="314" t="s">
        <v>801</v>
      </c>
    </row>
    <row r="278" spans="28:29" ht="12.75">
      <c r="AB278" s="314" t="s">
        <v>802</v>
      </c>
      <c r="AC278" s="314" t="s">
        <v>803</v>
      </c>
    </row>
    <row r="279" spans="28:29" ht="12.75">
      <c r="AB279" s="314" t="s">
        <v>804</v>
      </c>
      <c r="AC279" s="314" t="s">
        <v>805</v>
      </c>
    </row>
    <row r="280" spans="28:29" ht="12.75">
      <c r="AB280" s="314" t="s">
        <v>806</v>
      </c>
      <c r="AC280" s="314" t="s">
        <v>807</v>
      </c>
    </row>
    <row r="281" spans="28:29" ht="12.75">
      <c r="AB281" s="314" t="s">
        <v>808</v>
      </c>
      <c r="AC281" s="314" t="s">
        <v>809</v>
      </c>
    </row>
    <row r="282" spans="28:29" ht="12.75">
      <c r="AB282" s="314" t="s">
        <v>810</v>
      </c>
      <c r="AC282" s="314" t="s">
        <v>811</v>
      </c>
    </row>
    <row r="283" spans="28:29" ht="12.75">
      <c r="AB283" s="314" t="s">
        <v>812</v>
      </c>
      <c r="AC283" s="314" t="s">
        <v>813</v>
      </c>
    </row>
    <row r="284" spans="28:29" ht="12.75">
      <c r="AB284" s="314" t="s">
        <v>814</v>
      </c>
      <c r="AC284" s="314" t="s">
        <v>815</v>
      </c>
    </row>
    <row r="285" spans="28:29" ht="12.75">
      <c r="AB285" s="314" t="s">
        <v>816</v>
      </c>
      <c r="AC285" s="314" t="s">
        <v>817</v>
      </c>
    </row>
    <row r="286" spans="28:29" ht="12.75">
      <c r="AB286" s="314" t="s">
        <v>818</v>
      </c>
      <c r="AC286" s="314" t="s">
        <v>819</v>
      </c>
    </row>
    <row r="287" spans="28:29" ht="12.75">
      <c r="AB287" s="314" t="s">
        <v>820</v>
      </c>
      <c r="AC287" s="314" t="s">
        <v>821</v>
      </c>
    </row>
    <row r="288" spans="28:29" ht="12.75">
      <c r="AB288" s="314" t="s">
        <v>822</v>
      </c>
      <c r="AC288" s="314" t="s">
        <v>823</v>
      </c>
    </row>
    <row r="289" spans="28:29" ht="12.75">
      <c r="AB289" s="314" t="s">
        <v>824</v>
      </c>
      <c r="AC289" s="314" t="s">
        <v>825</v>
      </c>
    </row>
    <row r="290" spans="28:29" ht="12.75">
      <c r="AB290" s="314" t="s">
        <v>826</v>
      </c>
      <c r="AC290" s="314" t="s">
        <v>827</v>
      </c>
    </row>
    <row r="291" spans="28:29" ht="12.75">
      <c r="AB291" s="314" t="s">
        <v>828</v>
      </c>
      <c r="AC291" s="314" t="s">
        <v>829</v>
      </c>
    </row>
    <row r="292" spans="28:29" ht="12.75">
      <c r="AB292" s="314" t="s">
        <v>830</v>
      </c>
      <c r="AC292" s="314" t="s">
        <v>831</v>
      </c>
    </row>
    <row r="293" spans="28:29" ht="12.75">
      <c r="AB293" s="314" t="s">
        <v>832</v>
      </c>
      <c r="AC293" s="314" t="s">
        <v>833</v>
      </c>
    </row>
    <row r="294" spans="28:29" ht="12.75">
      <c r="AB294" s="314" t="s">
        <v>834</v>
      </c>
      <c r="AC294" s="314" t="s">
        <v>835</v>
      </c>
    </row>
    <row r="295" spans="28:29" ht="12.75">
      <c r="AB295" s="314" t="s">
        <v>836</v>
      </c>
      <c r="AC295" s="314" t="s">
        <v>1204</v>
      </c>
    </row>
    <row r="296" spans="28:29" ht="12.75">
      <c r="AB296" s="314" t="s">
        <v>837</v>
      </c>
      <c r="AC296" s="314" t="s">
        <v>838</v>
      </c>
    </row>
    <row r="297" spans="28:29" ht="12.75">
      <c r="AB297" s="314" t="s">
        <v>839</v>
      </c>
      <c r="AC297" s="314" t="s">
        <v>840</v>
      </c>
    </row>
    <row r="298" spans="28:29" ht="12.75">
      <c r="AB298" s="314" t="s">
        <v>841</v>
      </c>
      <c r="AC298" s="314" t="s">
        <v>842</v>
      </c>
    </row>
    <row r="299" spans="28:29" ht="12.75">
      <c r="AB299" s="314" t="s">
        <v>843</v>
      </c>
      <c r="AC299" s="314" t="s">
        <v>844</v>
      </c>
    </row>
    <row r="300" spans="28:29" ht="12.75">
      <c r="AB300" s="314" t="s">
        <v>845</v>
      </c>
      <c r="AC300" s="314" t="s">
        <v>846</v>
      </c>
    </row>
    <row r="301" spans="28:29" ht="12.75">
      <c r="AB301" s="314" t="s">
        <v>847</v>
      </c>
      <c r="AC301" s="314" t="s">
        <v>848</v>
      </c>
    </row>
    <row r="302" spans="28:29" ht="12.75">
      <c r="AB302" s="314" t="s">
        <v>849</v>
      </c>
      <c r="AC302" s="314" t="s">
        <v>850</v>
      </c>
    </row>
    <row r="303" spans="28:29" ht="12.75">
      <c r="AB303" s="314" t="s">
        <v>851</v>
      </c>
      <c r="AC303" s="314" t="s">
        <v>852</v>
      </c>
    </row>
    <row r="304" spans="28:29" ht="12.75">
      <c r="AB304" s="314" t="s">
        <v>853</v>
      </c>
      <c r="AC304" s="314" t="s">
        <v>854</v>
      </c>
    </row>
    <row r="305" spans="28:29" ht="12.75">
      <c r="AB305" s="314" t="s">
        <v>855</v>
      </c>
      <c r="AC305" s="314" t="s">
        <v>856</v>
      </c>
    </row>
    <row r="306" spans="28:29" ht="12.75">
      <c r="AB306" s="314" t="s">
        <v>857</v>
      </c>
      <c r="AC306" s="314" t="s">
        <v>858</v>
      </c>
    </row>
    <row r="307" spans="28:29" ht="12.75">
      <c r="AB307" s="314" t="s">
        <v>859</v>
      </c>
      <c r="AC307" s="314" t="s">
        <v>860</v>
      </c>
    </row>
    <row r="308" spans="28:29" ht="12.75">
      <c r="AB308" s="314" t="s">
        <v>861</v>
      </c>
      <c r="AC308" s="314" t="s">
        <v>862</v>
      </c>
    </row>
    <row r="309" spans="28:29" ht="12.75">
      <c r="AB309" s="314" t="s">
        <v>863</v>
      </c>
      <c r="AC309" s="314" t="s">
        <v>864</v>
      </c>
    </row>
    <row r="310" spans="28:29" ht="12.75">
      <c r="AB310" s="314" t="s">
        <v>865</v>
      </c>
      <c r="AC310" s="314" t="s">
        <v>1200</v>
      </c>
    </row>
    <row r="311" spans="28:29" ht="12.75">
      <c r="AB311" s="314" t="s">
        <v>866</v>
      </c>
      <c r="AC311" s="314" t="s">
        <v>867</v>
      </c>
    </row>
    <row r="312" spans="28:29" ht="12.75">
      <c r="AB312" s="314" t="s">
        <v>868</v>
      </c>
      <c r="AC312" s="314" t="s">
        <v>869</v>
      </c>
    </row>
    <row r="313" spans="28:29" ht="12.75">
      <c r="AB313" s="314" t="s">
        <v>870</v>
      </c>
      <c r="AC313" s="314" t="s">
        <v>871</v>
      </c>
    </row>
    <row r="314" spans="28:29" ht="12.75">
      <c r="AB314" s="314" t="s">
        <v>872</v>
      </c>
      <c r="AC314" s="314" t="s">
        <v>307</v>
      </c>
    </row>
    <row r="315" spans="28:29" ht="12.75">
      <c r="AB315" s="314" t="s">
        <v>873</v>
      </c>
      <c r="AC315" s="314" t="s">
        <v>874</v>
      </c>
    </row>
    <row r="316" spans="28:29" ht="12.75">
      <c r="AB316" s="314" t="s">
        <v>875</v>
      </c>
      <c r="AC316" s="314" t="s">
        <v>876</v>
      </c>
    </row>
    <row r="317" spans="28:29" ht="12.75">
      <c r="AB317" s="314" t="s">
        <v>877</v>
      </c>
      <c r="AC317" s="314" t="s">
        <v>878</v>
      </c>
    </row>
  </sheetData>
  <sheetProtection selectLockedCells="1"/>
  <mergeCells count="25">
    <mergeCell ref="C36:M36"/>
    <mergeCell ref="A39:B39"/>
    <mergeCell ref="A35:B36"/>
    <mergeCell ref="A38:B38"/>
    <mergeCell ref="C38:M38"/>
    <mergeCell ref="F43:G43"/>
    <mergeCell ref="H43:I43"/>
    <mergeCell ref="J43:M43"/>
    <mergeCell ref="F40:H40"/>
    <mergeCell ref="D41:E41"/>
    <mergeCell ref="G28:M28"/>
    <mergeCell ref="G30:M30"/>
    <mergeCell ref="C39:M39"/>
    <mergeCell ref="A28:F30"/>
    <mergeCell ref="C35:M35"/>
    <mergeCell ref="L46:M46"/>
    <mergeCell ref="A40:B40"/>
    <mergeCell ref="A41:C42"/>
    <mergeCell ref="A43:C44"/>
    <mergeCell ref="F41:G41"/>
    <mergeCell ref="H41:K41"/>
    <mergeCell ref="L41:M42"/>
    <mergeCell ref="D43:E43"/>
    <mergeCell ref="C40:E40"/>
    <mergeCell ref="I40:M40"/>
  </mergeCells>
  <dataValidations count="1">
    <dataValidation type="list" allowBlank="1" showInputMessage="1" showErrorMessage="1" sqref="I40:M40">
      <formula1>$S$26:$S$82</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M19"/>
  <sheetViews>
    <sheetView showGridLines="0" zoomScaleSheetLayoutView="100" zoomScalePageLayoutView="0" workbookViewId="0" topLeftCell="C1">
      <selection activeCell="H15" sqref="H15"/>
    </sheetView>
  </sheetViews>
  <sheetFormatPr defaultColWidth="9.140625" defaultRowHeight="12.75"/>
  <cols>
    <col min="1" max="1" width="5.00390625" style="442" customWidth="1"/>
    <col min="2" max="2" width="22.57421875" style="442" customWidth="1"/>
    <col min="3" max="3" width="28.7109375" style="442" customWidth="1"/>
    <col min="4" max="4" width="19.140625" style="442" customWidth="1"/>
    <col min="5" max="5" width="5.7109375" style="442" customWidth="1"/>
    <col min="6" max="6" width="9.28125" style="442" customWidth="1"/>
    <col min="7" max="7" width="17.57421875" style="442" customWidth="1"/>
    <col min="8" max="8" width="11.8515625" style="442" customWidth="1"/>
    <col min="9" max="9" width="5.7109375" style="442" customWidth="1"/>
    <col min="10" max="10" width="12.57421875" style="442" bestFit="1" customWidth="1"/>
    <col min="11" max="11" width="5.7109375" style="442" customWidth="1"/>
    <col min="12" max="12" width="12.421875" style="442" bestFit="1" customWidth="1"/>
    <col min="13" max="13" width="5.7109375" style="442" customWidth="1"/>
    <col min="14" max="16384" width="9.140625" style="442" customWidth="1"/>
  </cols>
  <sheetData>
    <row r="1" spans="11:13" s="440" customFormat="1" ht="18" customHeight="1">
      <c r="K1" s="397">
        <f>ΕΞΩΦΥΛΛΟ!C38</f>
        <v>0</v>
      </c>
      <c r="L1" s="397"/>
      <c r="M1" s="441">
        <f>ΕΞΩΦΥΛΛΟ!C39</f>
        <v>0</v>
      </c>
    </row>
    <row r="2" spans="1:13" ht="26.25" customHeight="1">
      <c r="A2" s="849" t="s">
        <v>160</v>
      </c>
      <c r="B2" s="934"/>
      <c r="C2" s="934"/>
      <c r="D2" s="934"/>
      <c r="E2" s="934"/>
      <c r="F2" s="934"/>
      <c r="G2" s="934"/>
      <c r="H2" s="934"/>
      <c r="I2" s="934"/>
      <c r="J2" s="934"/>
      <c r="K2" s="934"/>
      <c r="L2" s="934"/>
      <c r="M2" s="935"/>
    </row>
    <row r="3" spans="1:13" ht="24.75" customHeight="1">
      <c r="A3" s="351" t="s">
        <v>1074</v>
      </c>
      <c r="B3" s="856" t="s">
        <v>1296</v>
      </c>
      <c r="C3" s="857"/>
      <c r="D3" s="857"/>
      <c r="E3" s="443"/>
      <c r="F3" s="443"/>
      <c r="G3" s="443"/>
      <c r="H3" s="443"/>
      <c r="I3" s="443"/>
      <c r="J3" s="443"/>
      <c r="K3" s="443"/>
      <c r="L3" s="443"/>
      <c r="M3" s="444"/>
    </row>
    <row r="4" spans="1:13" ht="21" customHeight="1">
      <c r="A4" s="445">
        <v>1</v>
      </c>
      <c r="B4" s="446" t="s">
        <v>15</v>
      </c>
      <c r="C4" s="349" t="s">
        <v>1071</v>
      </c>
      <c r="D4" s="447"/>
      <c r="E4" s="448"/>
      <c r="F4" s="449"/>
      <c r="G4" s="450"/>
      <c r="H4" s="450"/>
      <c r="I4" s="941" t="s">
        <v>18</v>
      </c>
      <c r="J4" s="941"/>
      <c r="K4" s="941"/>
      <c r="L4" s="941"/>
      <c r="M4" s="942"/>
    </row>
    <row r="5" spans="1:13" ht="21" customHeight="1" thickBot="1">
      <c r="A5" s="451"/>
      <c r="B5" s="446"/>
      <c r="C5" s="349" t="s">
        <v>1297</v>
      </c>
      <c r="D5" s="447"/>
      <c r="E5" s="936" t="s">
        <v>17</v>
      </c>
      <c r="F5" s="937"/>
      <c r="G5" s="452"/>
      <c r="H5" s="499"/>
      <c r="I5" s="947" t="s">
        <v>77</v>
      </c>
      <c r="J5" s="947"/>
      <c r="K5" s="947"/>
      <c r="L5" s="947"/>
      <c r="M5" s="866"/>
    </row>
    <row r="6" spans="1:13" ht="21" customHeight="1" thickBot="1" thickTop="1">
      <c r="A6" s="453"/>
      <c r="B6" s="454"/>
      <c r="C6" s="366" t="s">
        <v>16</v>
      </c>
      <c r="D6" s="447"/>
      <c r="E6" s="945"/>
      <c r="F6" s="946"/>
      <c r="G6" s="449"/>
      <c r="H6" s="455" t="s">
        <v>19</v>
      </c>
      <c r="I6" s="500"/>
      <c r="J6" s="455" t="s">
        <v>20</v>
      </c>
      <c r="K6" s="500"/>
      <c r="L6" s="455" t="s">
        <v>21</v>
      </c>
      <c r="M6" s="500"/>
    </row>
    <row r="7" spans="1:13" ht="21" customHeight="1" thickBot="1" thickTop="1">
      <c r="A7" s="445">
        <v>2</v>
      </c>
      <c r="B7" s="938" t="s">
        <v>24</v>
      </c>
      <c r="C7" s="939"/>
      <c r="D7" s="940"/>
      <c r="E7" s="654"/>
      <c r="F7" s="655"/>
      <c r="G7" s="951"/>
      <c r="H7" s="952"/>
      <c r="I7" s="947"/>
      <c r="J7" s="952"/>
      <c r="K7" s="947"/>
      <c r="L7" s="952"/>
      <c r="M7" s="456"/>
    </row>
    <row r="8" spans="1:13" ht="23.25" customHeight="1" thickBot="1" thickTop="1">
      <c r="A8" s="457"/>
      <c r="B8" s="458"/>
      <c r="C8" s="349"/>
      <c r="D8" s="459"/>
      <c r="E8" s="938" t="s">
        <v>26</v>
      </c>
      <c r="F8" s="940"/>
      <c r="G8" s="943" t="s">
        <v>22</v>
      </c>
      <c r="H8" s="944"/>
      <c r="I8" s="944"/>
      <c r="J8" s="944"/>
      <c r="K8" s="944"/>
      <c r="L8" s="400"/>
      <c r="M8" s="501"/>
    </row>
    <row r="9" spans="1:13" ht="22.5" customHeight="1" thickBot="1" thickTop="1">
      <c r="A9" s="460"/>
      <c r="B9" s="461"/>
      <c r="C9" s="366"/>
      <c r="D9" s="462"/>
      <c r="E9" s="949"/>
      <c r="F9" s="950"/>
      <c r="G9" s="932" t="s">
        <v>1381</v>
      </c>
      <c r="H9" s="933"/>
      <c r="I9" s="933"/>
      <c r="J9" s="933"/>
      <c r="K9" s="933"/>
      <c r="L9" s="455"/>
      <c r="M9" s="501"/>
    </row>
    <row r="10" spans="1:13" ht="21.75" customHeight="1" thickTop="1">
      <c r="A10" s="463">
        <v>3</v>
      </c>
      <c r="B10" s="938" t="s">
        <v>23</v>
      </c>
      <c r="C10" s="939"/>
      <c r="D10" s="940"/>
      <c r="E10" s="654"/>
      <c r="F10" s="655"/>
      <c r="G10" s="936"/>
      <c r="H10" s="953"/>
      <c r="I10" s="953"/>
      <c r="J10" s="953"/>
      <c r="K10" s="953"/>
      <c r="L10" s="953"/>
      <c r="M10" s="950"/>
    </row>
    <row r="11" spans="1:13" ht="21.75" customHeight="1">
      <c r="A11" s="460"/>
      <c r="B11" s="932"/>
      <c r="C11" s="933"/>
      <c r="D11" s="948"/>
      <c r="E11" s="929" t="s">
        <v>26</v>
      </c>
      <c r="F11" s="930"/>
      <c r="G11" s="399" t="s">
        <v>1242</v>
      </c>
      <c r="H11" s="399"/>
      <c r="I11" s="958"/>
      <c r="J11" s="958"/>
      <c r="K11" s="958"/>
      <c r="L11" s="958"/>
      <c r="M11" s="958"/>
    </row>
    <row r="12" spans="1:13" ht="24.75" customHeight="1">
      <c r="A12" s="466">
        <v>4</v>
      </c>
      <c r="B12" s="929" t="s">
        <v>56</v>
      </c>
      <c r="C12" s="931"/>
      <c r="D12" s="930"/>
      <c r="E12" s="895" t="e">
        <f>'ΠΙΝΑΚΑΣ 3'!D13</f>
        <v>#DIV/0!</v>
      </c>
      <c r="F12" s="897"/>
      <c r="G12" s="450"/>
      <c r="H12" s="450"/>
      <c r="I12" s="450"/>
      <c r="J12" s="450"/>
      <c r="K12" s="450"/>
      <c r="L12" s="450"/>
      <c r="M12" s="450"/>
    </row>
    <row r="13" spans="1:13" ht="24.75" customHeight="1">
      <c r="A13" s="466">
        <v>5</v>
      </c>
      <c r="B13" s="929" t="s">
        <v>172</v>
      </c>
      <c r="C13" s="931"/>
      <c r="D13" s="930"/>
      <c r="E13" s="956">
        <f>'ΠΙΝΑΚΑΣ 3'!D24</f>
        <v>0</v>
      </c>
      <c r="F13" s="957"/>
      <c r="G13" s="450"/>
      <c r="H13" s="450"/>
      <c r="I13" s="450"/>
      <c r="J13" s="450"/>
      <c r="K13" s="450"/>
      <c r="L13" s="450"/>
      <c r="M13" s="450"/>
    </row>
    <row r="14" spans="1:13" ht="24.75" customHeight="1">
      <c r="A14" s="466">
        <v>6</v>
      </c>
      <c r="B14" s="929" t="s">
        <v>173</v>
      </c>
      <c r="C14" s="931"/>
      <c r="D14" s="930"/>
      <c r="E14" s="895">
        <f>'ΠΙΝΑΚΑΣ 3'!D15</f>
        <v>0</v>
      </c>
      <c r="F14" s="897"/>
      <c r="G14" s="450"/>
      <c r="H14" s="450"/>
      <c r="I14" s="450"/>
      <c r="J14" s="450"/>
      <c r="K14" s="450"/>
      <c r="L14" s="450"/>
      <c r="M14" s="450"/>
    </row>
    <row r="15" spans="1:13" ht="24.75" customHeight="1">
      <c r="A15" s="468">
        <v>7</v>
      </c>
      <c r="B15" s="929" t="s">
        <v>174</v>
      </c>
      <c r="C15" s="931"/>
      <c r="D15" s="930"/>
      <c r="E15" s="895">
        <f>'ΠΙΝΑΚΑΣ 3'!E15</f>
        <v>0</v>
      </c>
      <c r="F15" s="897"/>
      <c r="G15" s="450"/>
      <c r="H15" s="450"/>
      <c r="I15" s="450"/>
      <c r="J15" s="450"/>
      <c r="K15" s="450"/>
      <c r="L15" s="450"/>
      <c r="M15" s="450"/>
    </row>
    <row r="16" spans="1:13" ht="21" customHeight="1">
      <c r="A16" s="445">
        <v>8</v>
      </c>
      <c r="B16" s="938" t="s">
        <v>14</v>
      </c>
      <c r="C16" s="939"/>
      <c r="D16" s="940"/>
      <c r="E16" s="654"/>
      <c r="F16" s="655"/>
      <c r="G16" s="450"/>
      <c r="H16" s="450"/>
      <c r="I16" s="450"/>
      <c r="J16" s="450"/>
      <c r="K16" s="450"/>
      <c r="L16" s="450"/>
      <c r="M16" s="450"/>
    </row>
    <row r="17" spans="1:13" ht="24.75" customHeight="1">
      <c r="A17" s="466">
        <v>9</v>
      </c>
      <c r="B17" s="929" t="s">
        <v>175</v>
      </c>
      <c r="C17" s="931"/>
      <c r="D17" s="930"/>
      <c r="E17" s="954" t="e">
        <f>'ΠΙΝΑΚΑΣ 3'!E28</f>
        <v>#DIV/0!</v>
      </c>
      <c r="F17" s="955"/>
      <c r="G17" s="450"/>
      <c r="H17" s="450"/>
      <c r="I17" s="450"/>
      <c r="J17" s="450"/>
      <c r="K17" s="450"/>
      <c r="L17" s="450"/>
      <c r="M17" s="450"/>
    </row>
    <row r="18" spans="1:13" ht="21" customHeight="1">
      <c r="A18" s="469">
        <v>10</v>
      </c>
      <c r="B18" s="938" t="s">
        <v>25</v>
      </c>
      <c r="C18" s="939"/>
      <c r="D18" s="940"/>
      <c r="E18" s="654"/>
      <c r="F18" s="655"/>
      <c r="G18" s="450"/>
      <c r="H18" s="450"/>
      <c r="I18" s="450"/>
      <c r="J18" s="450"/>
      <c r="K18" s="450"/>
      <c r="L18" s="450"/>
      <c r="M18" s="450"/>
    </row>
    <row r="19" spans="2:5" ht="15" customHeight="1">
      <c r="B19" s="928" t="s">
        <v>176</v>
      </c>
      <c r="C19" s="928"/>
      <c r="D19" s="928"/>
      <c r="E19" s="928"/>
    </row>
    <row r="20" ht="24.75" customHeight="1"/>
    <row r="21" ht="24.75" customHeight="1"/>
    <row r="22" ht="24.75" customHeight="1"/>
    <row r="23" ht="24.75" customHeight="1"/>
    <row r="24" ht="24.75" customHeight="1"/>
    <row r="25" ht="24.75" customHeight="1"/>
    <row r="26" ht="24.75" customHeight="1"/>
    <row r="27" ht="24.75" customHeight="1"/>
  </sheetData>
  <sheetProtection password="E46E" sheet="1" objects="1" scenarios="1" formatCells="0" formatColumns="0" formatRows="0" insertRows="0"/>
  <mergeCells count="33">
    <mergeCell ref="G7:L7"/>
    <mergeCell ref="G10:M10"/>
    <mergeCell ref="B18:D18"/>
    <mergeCell ref="B12:D12"/>
    <mergeCell ref="E17:F17"/>
    <mergeCell ref="E12:F12"/>
    <mergeCell ref="E13:F13"/>
    <mergeCell ref="E14:F14"/>
    <mergeCell ref="E15:F15"/>
    <mergeCell ref="I11:M11"/>
    <mergeCell ref="E8:F8"/>
    <mergeCell ref="B10:D11"/>
    <mergeCell ref="B16:D16"/>
    <mergeCell ref="B17:D17"/>
    <mergeCell ref="B15:D15"/>
    <mergeCell ref="E9:F9"/>
    <mergeCell ref="G9:K9"/>
    <mergeCell ref="A2:M2"/>
    <mergeCell ref="B3:D3"/>
    <mergeCell ref="E5:F5"/>
    <mergeCell ref="B7:D7"/>
    <mergeCell ref="I4:M4"/>
    <mergeCell ref="G8:K8"/>
    <mergeCell ref="E6:F6"/>
    <mergeCell ref="E7:F7"/>
    <mergeCell ref="I5:M5"/>
    <mergeCell ref="B19:E19"/>
    <mergeCell ref="E10:F10"/>
    <mergeCell ref="E16:F16"/>
    <mergeCell ref="E18:F18"/>
    <mergeCell ref="E11:F11"/>
    <mergeCell ref="B13:D13"/>
    <mergeCell ref="B14:D14"/>
  </mergeCells>
  <dataValidations count="1">
    <dataValidation type="list" allowBlank="1" showInputMessage="1" showErrorMessage="1" sqref="E18:F18 E10 E16:F16 E7:F7">
      <formula1>"ΝΑΙ,ΟΧΙ"</formula1>
    </dataValidation>
  </dataValidations>
  <printOptions horizontalCentered="1"/>
  <pageMargins left="0.1968503937007874" right="0.1968503937007874" top="0.65" bottom="0.2362204724409449" header="0.15748031496062992" footer="0.15748031496062992"/>
  <pageSetup horizontalDpi="600" verticalDpi="600" orientation="landscape" paperSize="9" scale="79" r:id="rId2"/>
  <headerFooter alignWithMargins="0">
    <oddFooter>&amp;L&amp;"Arial,Πλάγια"&amp;8Μέτρο 1.1.2 "Εγκατάσταση Νέων Γεωργών"&amp;C&amp;"Arial,Πλάγια"&amp;8ΠΙΝΑΚΑΣ 4β</oddFooter>
  </headerFooter>
  <drawing r:id="rId1"/>
</worksheet>
</file>

<file path=xl/worksheets/sheet11.xml><?xml version="1.0" encoding="utf-8"?>
<worksheet xmlns="http://schemas.openxmlformats.org/spreadsheetml/2006/main" xmlns:r="http://schemas.openxmlformats.org/officeDocument/2006/relationships">
  <dimension ref="A1:E55"/>
  <sheetViews>
    <sheetView showGridLines="0" zoomScaleSheetLayoutView="100" zoomScalePageLayoutView="0" workbookViewId="0" topLeftCell="A1">
      <selection activeCell="C7" sqref="C7:E12"/>
    </sheetView>
  </sheetViews>
  <sheetFormatPr defaultColWidth="9.140625" defaultRowHeight="12.75"/>
  <cols>
    <col min="1" max="1" width="5.7109375" style="197" customWidth="1"/>
    <col min="2" max="2" width="5.7109375" style="84" customWidth="1"/>
    <col min="3" max="3" width="53.7109375" style="84" customWidth="1"/>
    <col min="4" max="5" width="28.421875" style="84" customWidth="1"/>
    <col min="6" max="16384" width="9.140625" style="84" customWidth="1"/>
  </cols>
  <sheetData>
    <row r="1" spans="1:5" s="293" customFormat="1" ht="18" customHeight="1">
      <c r="A1" s="296"/>
      <c r="D1" s="301">
        <f>ΕΞΩΦΥΛΛΟ!C38</f>
        <v>0</v>
      </c>
      <c r="E1" s="302">
        <f>ΕΞΩΦΥΛΛΟ!C39</f>
        <v>0</v>
      </c>
    </row>
    <row r="2" spans="1:5" ht="26.25" customHeight="1">
      <c r="A2" s="959" t="s">
        <v>180</v>
      </c>
      <c r="B2" s="959"/>
      <c r="C2" s="959"/>
      <c r="D2" s="959"/>
      <c r="E2" s="959"/>
    </row>
    <row r="3" spans="1:5" ht="20.25" customHeight="1">
      <c r="A3" s="203" t="s">
        <v>183</v>
      </c>
      <c r="B3" s="970" t="s">
        <v>184</v>
      </c>
      <c r="C3" s="971"/>
      <c r="D3" s="971"/>
      <c r="E3" s="294"/>
    </row>
    <row r="4" spans="1:5" ht="28.5" customHeight="1">
      <c r="A4" s="968"/>
      <c r="B4" s="960" t="s">
        <v>64</v>
      </c>
      <c r="C4" s="961"/>
      <c r="D4" s="961"/>
      <c r="E4" s="962"/>
    </row>
    <row r="5" spans="1:5" ht="2.25" customHeight="1">
      <c r="A5" s="968"/>
      <c r="B5" s="214"/>
      <c r="C5" s="215"/>
      <c r="D5" s="215"/>
      <c r="E5" s="215"/>
    </row>
    <row r="6" spans="1:5" ht="20.25" customHeight="1">
      <c r="A6" s="968"/>
      <c r="B6" s="979" t="s">
        <v>185</v>
      </c>
      <c r="C6" s="496" t="s">
        <v>188</v>
      </c>
      <c r="D6" s="497"/>
      <c r="E6" s="498"/>
    </row>
    <row r="7" spans="1:5" ht="20.25" customHeight="1">
      <c r="A7" s="968"/>
      <c r="B7" s="972"/>
      <c r="C7" s="973"/>
      <c r="D7" s="974"/>
      <c r="E7" s="975"/>
    </row>
    <row r="8" spans="1:5" ht="20.25" customHeight="1">
      <c r="A8" s="968"/>
      <c r="B8" s="972"/>
      <c r="C8" s="973"/>
      <c r="D8" s="974"/>
      <c r="E8" s="975"/>
    </row>
    <row r="9" spans="1:5" ht="20.25" customHeight="1">
      <c r="A9" s="968"/>
      <c r="B9" s="972"/>
      <c r="C9" s="973"/>
      <c r="D9" s="974"/>
      <c r="E9" s="975"/>
    </row>
    <row r="10" spans="1:5" ht="20.25" customHeight="1">
      <c r="A10" s="968"/>
      <c r="B10" s="972"/>
      <c r="C10" s="973"/>
      <c r="D10" s="974"/>
      <c r="E10" s="975"/>
    </row>
    <row r="11" spans="1:5" ht="20.25" customHeight="1">
      <c r="A11" s="968"/>
      <c r="B11" s="972"/>
      <c r="C11" s="973"/>
      <c r="D11" s="974"/>
      <c r="E11" s="975"/>
    </row>
    <row r="12" spans="1:5" ht="20.25" customHeight="1">
      <c r="A12" s="968"/>
      <c r="B12" s="972"/>
      <c r="C12" s="973"/>
      <c r="D12" s="974"/>
      <c r="E12" s="975"/>
    </row>
    <row r="13" spans="1:5" ht="20.25" customHeight="1">
      <c r="A13" s="968"/>
      <c r="B13" s="972"/>
      <c r="C13" s="973"/>
      <c r="D13" s="974"/>
      <c r="E13" s="975"/>
    </row>
    <row r="14" spans="1:5" ht="20.25" customHeight="1">
      <c r="A14" s="968"/>
      <c r="B14" s="972"/>
      <c r="C14" s="973"/>
      <c r="D14" s="974"/>
      <c r="E14" s="975"/>
    </row>
    <row r="15" spans="1:5" ht="20.25" customHeight="1">
      <c r="A15" s="968"/>
      <c r="B15" s="972"/>
      <c r="C15" s="973"/>
      <c r="D15" s="974"/>
      <c r="E15" s="975"/>
    </row>
    <row r="16" spans="1:5" ht="20.25" customHeight="1">
      <c r="A16" s="968"/>
      <c r="B16" s="972"/>
      <c r="C16" s="973"/>
      <c r="D16" s="974"/>
      <c r="E16" s="975"/>
    </row>
    <row r="17" spans="1:5" ht="20.25" customHeight="1">
      <c r="A17" s="968"/>
      <c r="B17" s="972"/>
      <c r="C17" s="973"/>
      <c r="D17" s="974"/>
      <c r="E17" s="975"/>
    </row>
    <row r="18" spans="1:5" ht="20.25" customHeight="1">
      <c r="A18" s="968"/>
      <c r="B18" s="972"/>
      <c r="C18" s="973"/>
      <c r="D18" s="974"/>
      <c r="E18" s="975"/>
    </row>
    <row r="19" spans="1:5" ht="20.25" customHeight="1">
      <c r="A19" s="968"/>
      <c r="B19" s="972"/>
      <c r="C19" s="973"/>
      <c r="D19" s="974"/>
      <c r="E19" s="975"/>
    </row>
    <row r="20" spans="1:5" ht="20.25" customHeight="1">
      <c r="A20" s="968"/>
      <c r="B20" s="972"/>
      <c r="C20" s="973"/>
      <c r="D20" s="974"/>
      <c r="E20" s="975"/>
    </row>
    <row r="21" spans="1:5" ht="20.25" customHeight="1">
      <c r="A21" s="968"/>
      <c r="B21" s="972"/>
      <c r="C21" s="973"/>
      <c r="D21" s="974"/>
      <c r="E21" s="975"/>
    </row>
    <row r="22" spans="1:5" ht="20.25" customHeight="1">
      <c r="A22" s="968"/>
      <c r="B22" s="972"/>
      <c r="C22" s="976"/>
      <c r="D22" s="977"/>
      <c r="E22" s="978"/>
    </row>
    <row r="23" spans="1:5" ht="2.25" customHeight="1">
      <c r="A23" s="968"/>
      <c r="B23" s="200"/>
      <c r="C23" s="217"/>
      <c r="D23" s="295"/>
      <c r="E23" s="216"/>
    </row>
    <row r="24" spans="1:5" ht="20.25" customHeight="1">
      <c r="A24" s="968"/>
      <c r="B24" s="972" t="s">
        <v>186</v>
      </c>
      <c r="C24" s="496" t="s">
        <v>187</v>
      </c>
      <c r="D24" s="497"/>
      <c r="E24" s="498"/>
    </row>
    <row r="25" spans="1:5" ht="20.25" customHeight="1">
      <c r="A25" s="968"/>
      <c r="B25" s="972"/>
      <c r="C25" s="973"/>
      <c r="D25" s="974"/>
      <c r="E25" s="975"/>
    </row>
    <row r="26" spans="1:5" ht="20.25" customHeight="1">
      <c r="A26" s="968"/>
      <c r="B26" s="972"/>
      <c r="C26" s="973"/>
      <c r="D26" s="974"/>
      <c r="E26" s="975"/>
    </row>
    <row r="27" spans="1:5" ht="20.25" customHeight="1">
      <c r="A27" s="968"/>
      <c r="B27" s="972"/>
      <c r="C27" s="973"/>
      <c r="D27" s="974"/>
      <c r="E27" s="975"/>
    </row>
    <row r="28" spans="1:5" ht="20.25" customHeight="1">
      <c r="A28" s="968"/>
      <c r="B28" s="972"/>
      <c r="C28" s="973"/>
      <c r="D28" s="974"/>
      <c r="E28" s="975"/>
    </row>
    <row r="29" spans="1:5" ht="20.25" customHeight="1">
      <c r="A29" s="968"/>
      <c r="B29" s="972"/>
      <c r="C29" s="973"/>
      <c r="D29" s="974"/>
      <c r="E29" s="975"/>
    </row>
    <row r="30" spans="1:5" ht="20.25" customHeight="1">
      <c r="A30" s="968"/>
      <c r="B30" s="972"/>
      <c r="C30" s="973"/>
      <c r="D30" s="974"/>
      <c r="E30" s="975"/>
    </row>
    <row r="31" spans="1:5" ht="20.25" customHeight="1">
      <c r="A31" s="968"/>
      <c r="B31" s="972"/>
      <c r="C31" s="973"/>
      <c r="D31" s="974"/>
      <c r="E31" s="975"/>
    </row>
    <row r="32" spans="1:5" ht="20.25" customHeight="1">
      <c r="A32" s="968"/>
      <c r="B32" s="972"/>
      <c r="C32" s="973"/>
      <c r="D32" s="974"/>
      <c r="E32" s="975"/>
    </row>
    <row r="33" spans="1:5" ht="20.25" customHeight="1">
      <c r="A33" s="968"/>
      <c r="B33" s="972"/>
      <c r="C33" s="973"/>
      <c r="D33" s="974"/>
      <c r="E33" s="975"/>
    </row>
    <row r="34" spans="1:5" ht="20.25" customHeight="1">
      <c r="A34" s="968"/>
      <c r="B34" s="972"/>
      <c r="C34" s="973"/>
      <c r="D34" s="974"/>
      <c r="E34" s="975"/>
    </row>
    <row r="35" spans="1:5" ht="20.25" customHeight="1">
      <c r="A35" s="968"/>
      <c r="B35" s="972"/>
      <c r="C35" s="973"/>
      <c r="D35" s="974"/>
      <c r="E35" s="975"/>
    </row>
    <row r="36" spans="1:5" ht="20.25" customHeight="1">
      <c r="A36" s="968"/>
      <c r="B36" s="972"/>
      <c r="C36" s="973"/>
      <c r="D36" s="974"/>
      <c r="E36" s="975"/>
    </row>
    <row r="37" spans="1:5" ht="20.25" customHeight="1">
      <c r="A37" s="968"/>
      <c r="B37" s="972"/>
      <c r="C37" s="973"/>
      <c r="D37" s="974"/>
      <c r="E37" s="975"/>
    </row>
    <row r="38" spans="1:5" ht="20.25" customHeight="1">
      <c r="A38" s="968"/>
      <c r="B38" s="972"/>
      <c r="C38" s="973"/>
      <c r="D38" s="974"/>
      <c r="E38" s="975"/>
    </row>
    <row r="39" spans="1:5" ht="20.25" customHeight="1">
      <c r="A39" s="968"/>
      <c r="B39" s="972"/>
      <c r="C39" s="973"/>
      <c r="D39" s="974"/>
      <c r="E39" s="975"/>
    </row>
    <row r="40" spans="1:5" ht="20.25" customHeight="1">
      <c r="A40" s="968"/>
      <c r="B40" s="972"/>
      <c r="C40" s="973"/>
      <c r="D40" s="974"/>
      <c r="E40" s="975"/>
    </row>
    <row r="41" spans="1:5" ht="20.25" customHeight="1">
      <c r="A41" s="968"/>
      <c r="B41" s="972"/>
      <c r="C41" s="973"/>
      <c r="D41" s="974"/>
      <c r="E41" s="975"/>
    </row>
    <row r="42" spans="1:5" ht="20.25" customHeight="1">
      <c r="A42" s="968"/>
      <c r="B42" s="972"/>
      <c r="C42" s="973"/>
      <c r="D42" s="974"/>
      <c r="E42" s="975"/>
    </row>
    <row r="43" spans="1:5" ht="20.25" customHeight="1">
      <c r="A43" s="968"/>
      <c r="B43" s="972"/>
      <c r="C43" s="973"/>
      <c r="D43" s="974"/>
      <c r="E43" s="975"/>
    </row>
    <row r="44" spans="1:5" ht="20.25" customHeight="1">
      <c r="A44" s="968"/>
      <c r="B44" s="972"/>
      <c r="C44" s="973"/>
      <c r="D44" s="974"/>
      <c r="E44" s="975"/>
    </row>
    <row r="45" spans="1:5" ht="20.25" customHeight="1">
      <c r="A45" s="968"/>
      <c r="B45" s="972"/>
      <c r="C45" s="973"/>
      <c r="D45" s="974"/>
      <c r="E45" s="975"/>
    </row>
    <row r="46" spans="1:5" ht="20.25" customHeight="1">
      <c r="A46" s="968"/>
      <c r="B46" s="972"/>
      <c r="C46" s="973"/>
      <c r="D46" s="974"/>
      <c r="E46" s="975"/>
    </row>
    <row r="47" spans="1:5" ht="20.25" customHeight="1">
      <c r="A47" s="969"/>
      <c r="B47" s="972"/>
      <c r="C47" s="976"/>
      <c r="D47" s="977"/>
      <c r="E47" s="978"/>
    </row>
    <row r="48" spans="1:4" s="202" customFormat="1" ht="2.25" customHeight="1">
      <c r="A48" s="211"/>
      <c r="B48" s="212"/>
      <c r="C48" s="212"/>
      <c r="D48" s="213"/>
    </row>
    <row r="49" spans="1:5" s="202" customFormat="1" ht="20.25" customHeight="1">
      <c r="A49" s="218" t="s">
        <v>189</v>
      </c>
      <c r="B49" s="966" t="s">
        <v>1058</v>
      </c>
      <c r="C49" s="966"/>
      <c r="D49" s="966"/>
      <c r="E49" s="966"/>
    </row>
    <row r="50" spans="1:5" s="202" customFormat="1" ht="26.25" customHeight="1">
      <c r="A50" s="963"/>
      <c r="B50" s="201" t="s">
        <v>1074</v>
      </c>
      <c r="C50" s="280" t="s">
        <v>1060</v>
      </c>
      <c r="D50" s="965" t="s">
        <v>1062</v>
      </c>
      <c r="E50" s="965"/>
    </row>
    <row r="51" spans="1:5" s="202" customFormat="1" ht="140.25" customHeight="1">
      <c r="A51" s="963"/>
      <c r="B51" s="180">
        <v>1</v>
      </c>
      <c r="C51" s="166" t="s">
        <v>193</v>
      </c>
      <c r="D51" s="967"/>
      <c r="E51" s="967"/>
    </row>
    <row r="52" spans="1:5" s="202" customFormat="1" ht="140.25" customHeight="1">
      <c r="A52" s="963"/>
      <c r="B52" s="180">
        <v>2</v>
      </c>
      <c r="C52" s="175" t="s">
        <v>1369</v>
      </c>
      <c r="D52" s="967"/>
      <c r="E52" s="967"/>
    </row>
    <row r="53" spans="1:5" s="202" customFormat="1" ht="140.25" customHeight="1">
      <c r="A53" s="963"/>
      <c r="B53" s="180">
        <v>3</v>
      </c>
      <c r="C53" s="175" t="s">
        <v>121</v>
      </c>
      <c r="D53" s="967"/>
      <c r="E53" s="967"/>
    </row>
    <row r="54" spans="1:5" s="202" customFormat="1" ht="140.25" customHeight="1">
      <c r="A54" s="963"/>
      <c r="B54" s="180">
        <v>4</v>
      </c>
      <c r="C54" s="166" t="s">
        <v>195</v>
      </c>
      <c r="D54" s="980"/>
      <c r="E54" s="701"/>
    </row>
    <row r="55" spans="1:5" s="202" customFormat="1" ht="140.25" customHeight="1">
      <c r="A55" s="964"/>
      <c r="B55" s="180">
        <v>5</v>
      </c>
      <c r="C55" s="199" t="s">
        <v>1368</v>
      </c>
      <c r="D55" s="967"/>
      <c r="E55" s="967"/>
    </row>
  </sheetData>
  <sheetProtection/>
  <mergeCells count="20">
    <mergeCell ref="C33:E40"/>
    <mergeCell ref="C41:E47"/>
    <mergeCell ref="B6:B22"/>
    <mergeCell ref="D53:E53"/>
    <mergeCell ref="D55:E55"/>
    <mergeCell ref="D54:E54"/>
    <mergeCell ref="C7:E12"/>
    <mergeCell ref="C13:E18"/>
    <mergeCell ref="C19:E22"/>
    <mergeCell ref="C25:E32"/>
    <mergeCell ref="A2:E2"/>
    <mergeCell ref="B4:E4"/>
    <mergeCell ref="A50:A55"/>
    <mergeCell ref="D50:E50"/>
    <mergeCell ref="B49:E49"/>
    <mergeCell ref="D51:E51"/>
    <mergeCell ref="D52:E52"/>
    <mergeCell ref="A4:A47"/>
    <mergeCell ref="B3:D3"/>
    <mergeCell ref="B24:B47"/>
  </mergeCells>
  <printOptions horizontalCentered="1"/>
  <pageMargins left="0.2362204724409449" right="0.2362204724409449" top="0.984251968503937" bottom="0.4724409448818898" header="0.5118110236220472" footer="0.3937007874015748"/>
  <pageSetup horizontalDpi="600" verticalDpi="600" orientation="portrait" paperSize="9" scale="68" r:id="rId1"/>
  <headerFooter alignWithMargins="0">
    <oddFooter>&amp;L&amp;"Arial,Πλάγια"&amp;8Μέτρο 1.1.2 "Εγκατάσταση Νέων Γεωργών &amp;C&amp;"Arial,Πλάγια"&amp;8ΠΕΡΙΓΡΑΦΗ ΕΠΙΧΕΙΡΗΜΑΤΙΚΟΥ ΣΧΕΔΙΟΥ</oddFooter>
  </headerFooter>
  <rowBreaks count="1" manualBreakCount="1">
    <brk id="47" max="4" man="1"/>
  </rowBreaks>
</worksheet>
</file>

<file path=xl/worksheets/sheet12.xml><?xml version="1.0" encoding="utf-8"?>
<worksheet xmlns="http://schemas.openxmlformats.org/spreadsheetml/2006/main" xmlns:r="http://schemas.openxmlformats.org/officeDocument/2006/relationships">
  <dimension ref="A1:I127"/>
  <sheetViews>
    <sheetView showGridLines="0" zoomScaleSheetLayoutView="100" zoomScalePageLayoutView="0" workbookViewId="0" topLeftCell="A11">
      <selection activeCell="D20" sqref="D20:F20 D24:F24"/>
    </sheetView>
  </sheetViews>
  <sheetFormatPr defaultColWidth="9.140625" defaultRowHeight="12.75"/>
  <cols>
    <col min="1" max="1" width="5.421875" style="361" customWidth="1"/>
    <col min="2" max="2" width="5.7109375" style="361" customWidth="1"/>
    <col min="3" max="3" width="44.421875" style="361" customWidth="1"/>
    <col min="4" max="6" width="12.140625" style="361" customWidth="1"/>
    <col min="7" max="7" width="13.7109375" style="361" customWidth="1"/>
    <col min="8" max="8" width="11.140625" style="361" customWidth="1"/>
    <col min="9" max="9" width="11.57421875" style="361" customWidth="1"/>
    <col min="10" max="16384" width="9.140625" style="361" customWidth="1"/>
  </cols>
  <sheetData>
    <row r="1" spans="6:9" s="470" customFormat="1" ht="18" customHeight="1">
      <c r="F1" s="853">
        <f>ΕΞΩΦΥΛΛΟ!C38</f>
        <v>0</v>
      </c>
      <c r="G1" s="853"/>
      <c r="H1" s="852">
        <f>ΕΞΩΦΥΛΛΟ!C39</f>
        <v>0</v>
      </c>
      <c r="I1" s="852"/>
    </row>
    <row r="2" spans="1:9" ht="20.25" customHeight="1">
      <c r="A2" s="389" t="s">
        <v>197</v>
      </c>
      <c r="B2" s="1029" t="s">
        <v>190</v>
      </c>
      <c r="C2" s="1029"/>
      <c r="D2" s="1029"/>
      <c r="E2" s="1029"/>
      <c r="F2" s="1029"/>
      <c r="G2" s="1029"/>
      <c r="H2" s="1029"/>
      <c r="I2" s="1029"/>
    </row>
    <row r="3" spans="2:9" ht="24" customHeight="1">
      <c r="B3" s="430" t="s">
        <v>1074</v>
      </c>
      <c r="C3" s="430" t="s">
        <v>191</v>
      </c>
      <c r="D3" s="1001" t="s">
        <v>192</v>
      </c>
      <c r="E3" s="1001"/>
      <c r="F3" s="1001"/>
      <c r="G3" s="469" t="s">
        <v>1393</v>
      </c>
      <c r="H3" s="992" t="s">
        <v>1108</v>
      </c>
      <c r="I3" s="993"/>
    </row>
    <row r="4" spans="2:9" ht="20.25" customHeight="1">
      <c r="B4" s="338">
        <v>1</v>
      </c>
      <c r="C4" s="431" t="s">
        <v>193</v>
      </c>
      <c r="D4" s="1030">
        <f>'ΠΙΝΑΚΑΣ 3'!E24</f>
        <v>0</v>
      </c>
      <c r="E4" s="1031"/>
      <c r="F4" s="1032"/>
      <c r="G4" s="472"/>
      <c r="H4" s="1026"/>
      <c r="I4" s="1027"/>
    </row>
    <row r="5" spans="2:9" ht="33.75">
      <c r="B5" s="338">
        <f>B4+1</f>
        <v>2</v>
      </c>
      <c r="C5" s="447" t="s">
        <v>221</v>
      </c>
      <c r="D5" s="1020">
        <f>'ΠΙΝΑΚΑΣ 3'!E15</f>
        <v>0</v>
      </c>
      <c r="E5" s="1020"/>
      <c r="F5" s="1020"/>
      <c r="G5" s="472"/>
      <c r="H5" s="1026"/>
      <c r="I5" s="1027"/>
    </row>
    <row r="6" spans="2:9" ht="27" customHeight="1">
      <c r="B6" s="338">
        <f>B5+1</f>
        <v>3</v>
      </c>
      <c r="C6" s="447" t="s">
        <v>1364</v>
      </c>
      <c r="D6" s="1020" t="e">
        <f>'ΠΙΝΑΚΑΣ 3'!E12/'ΠΙΝΑΚΑΣ 3'!D12-1</f>
        <v>#DIV/0!</v>
      </c>
      <c r="E6" s="1020"/>
      <c r="F6" s="1020"/>
      <c r="G6" s="472"/>
      <c r="H6" s="1026"/>
      <c r="I6" s="1027"/>
    </row>
    <row r="7" spans="2:9" ht="20.25" customHeight="1">
      <c r="B7" s="338">
        <f>B6+1</f>
        <v>4</v>
      </c>
      <c r="C7" s="431" t="s">
        <v>195</v>
      </c>
      <c r="D7" s="1021" t="e">
        <f>'ΠΙΝΑΚΑΣ 3'!E28</f>
        <v>#DIV/0!</v>
      </c>
      <c r="E7" s="1021"/>
      <c r="F7" s="1021"/>
      <c r="G7" s="472"/>
      <c r="H7" s="1026"/>
      <c r="I7" s="1027"/>
    </row>
    <row r="8" spans="2:9" ht="26.25" customHeight="1">
      <c r="B8" s="338">
        <f>B7+1</f>
        <v>5</v>
      </c>
      <c r="C8" s="447" t="s">
        <v>196</v>
      </c>
      <c r="D8" s="1022"/>
      <c r="E8" s="1023"/>
      <c r="F8" s="1024"/>
      <c r="G8" s="472"/>
      <c r="H8" s="1026"/>
      <c r="I8" s="1027"/>
    </row>
    <row r="9" ht="2.25" customHeight="1"/>
    <row r="10" spans="1:9" ht="20.25" customHeight="1">
      <c r="A10" s="430" t="s">
        <v>177</v>
      </c>
      <c r="B10" s="1019" t="s">
        <v>203</v>
      </c>
      <c r="C10" s="1019"/>
      <c r="D10" s="1019"/>
      <c r="E10" s="1019"/>
      <c r="F10" s="1019"/>
      <c r="G10" s="1019"/>
      <c r="H10" s="1019"/>
      <c r="I10" s="1019"/>
    </row>
    <row r="11" spans="2:9" ht="40.5" customHeight="1">
      <c r="B11" s="430" t="s">
        <v>1074</v>
      </c>
      <c r="C11" s="473" t="s">
        <v>191</v>
      </c>
      <c r="D11" s="469" t="s">
        <v>65</v>
      </c>
      <c r="E11" s="471" t="s">
        <v>198</v>
      </c>
      <c r="F11" s="471" t="s">
        <v>199</v>
      </c>
      <c r="G11" s="471" t="s">
        <v>200</v>
      </c>
      <c r="H11" s="471" t="s">
        <v>201</v>
      </c>
      <c r="I11" s="469" t="s">
        <v>66</v>
      </c>
    </row>
    <row r="12" spans="2:9" ht="20.25" customHeight="1">
      <c r="B12" s="338">
        <v>1</v>
      </c>
      <c r="C12" s="431" t="s">
        <v>202</v>
      </c>
      <c r="D12" s="474"/>
      <c r="E12" s="474"/>
      <c r="F12" s="474"/>
      <c r="G12" s="474"/>
      <c r="H12" s="474"/>
      <c r="I12" s="474"/>
    </row>
    <row r="13" spans="2:9" ht="20.25" customHeight="1">
      <c r="B13" s="338">
        <v>2</v>
      </c>
      <c r="C13" s="447" t="s">
        <v>1160</v>
      </c>
      <c r="D13" s="475"/>
      <c r="E13" s="475"/>
      <c r="F13" s="475"/>
      <c r="G13" s="475"/>
      <c r="H13" s="475"/>
      <c r="I13" s="475"/>
    </row>
    <row r="14" spans="2:9" ht="20.25" customHeight="1">
      <c r="B14" s="338">
        <v>3</v>
      </c>
      <c r="C14" s="431" t="s">
        <v>194</v>
      </c>
      <c r="D14" s="476"/>
      <c r="E14" s="476"/>
      <c r="F14" s="476"/>
      <c r="G14" s="476"/>
      <c r="H14" s="476"/>
      <c r="I14" s="476"/>
    </row>
    <row r="15" spans="1:9" ht="26.25" customHeight="1">
      <c r="A15" s="1025" t="s">
        <v>67</v>
      </c>
      <c r="B15" s="1025"/>
      <c r="C15" s="1025"/>
      <c r="D15" s="1025"/>
      <c r="E15" s="1025"/>
      <c r="F15" s="1025"/>
      <c r="G15" s="1025"/>
      <c r="H15" s="1025"/>
      <c r="I15" s="1025"/>
    </row>
    <row r="16" ht="1.5" customHeight="1"/>
    <row r="17" spans="1:9" ht="20.25" customHeight="1">
      <c r="A17" s="389" t="s">
        <v>226</v>
      </c>
      <c r="B17" s="1029" t="s">
        <v>204</v>
      </c>
      <c r="C17" s="1029"/>
      <c r="D17" s="1029"/>
      <c r="E17" s="1029"/>
      <c r="F17" s="1029"/>
      <c r="G17" s="1029"/>
      <c r="H17" s="1029"/>
      <c r="I17" s="1029"/>
    </row>
    <row r="18" spans="1:9" ht="20.25" customHeight="1">
      <c r="A18" s="430" t="s">
        <v>235</v>
      </c>
      <c r="B18" s="1019" t="s">
        <v>68</v>
      </c>
      <c r="C18" s="1019"/>
      <c r="D18" s="1019"/>
      <c r="E18" s="1019"/>
      <c r="F18" s="1019"/>
      <c r="G18" s="1019"/>
      <c r="H18" s="1019"/>
      <c r="I18" s="1019"/>
    </row>
    <row r="19" spans="1:9" ht="20.25" customHeight="1">
      <c r="A19" s="886"/>
      <c r="B19" s="430" t="s">
        <v>1074</v>
      </c>
      <c r="C19" s="430" t="s">
        <v>205</v>
      </c>
      <c r="D19" s="984" t="s">
        <v>209</v>
      </c>
      <c r="E19" s="985"/>
      <c r="F19" s="986"/>
      <c r="G19" s="984" t="s">
        <v>210</v>
      </c>
      <c r="H19" s="985"/>
      <c r="I19" s="986"/>
    </row>
    <row r="20" spans="1:9" ht="20.25" customHeight="1">
      <c r="A20" s="1008"/>
      <c r="B20" s="338">
        <v>1</v>
      </c>
      <c r="C20" s="431" t="s">
        <v>219</v>
      </c>
      <c r="D20" s="987"/>
      <c r="E20" s="1028"/>
      <c r="F20" s="988"/>
      <c r="G20" s="981" t="e">
        <f>D20/$D$24</f>
        <v>#DIV/0!</v>
      </c>
      <c r="H20" s="982"/>
      <c r="I20" s="983"/>
    </row>
    <row r="21" spans="1:9" ht="20.25" customHeight="1">
      <c r="A21" s="1008"/>
      <c r="B21" s="338">
        <v>2</v>
      </c>
      <c r="C21" s="431" t="s">
        <v>220</v>
      </c>
      <c r="D21" s="987"/>
      <c r="E21" s="1028"/>
      <c r="F21" s="988"/>
      <c r="G21" s="981" t="e">
        <f>D21/$D$24</f>
        <v>#DIV/0!</v>
      </c>
      <c r="H21" s="982"/>
      <c r="I21" s="983"/>
    </row>
    <row r="22" spans="1:9" ht="20.25" customHeight="1">
      <c r="A22" s="1008"/>
      <c r="B22" s="338">
        <v>3</v>
      </c>
      <c r="C22" s="431" t="s">
        <v>206</v>
      </c>
      <c r="D22" s="987"/>
      <c r="E22" s="1028"/>
      <c r="F22" s="988"/>
      <c r="G22" s="981" t="e">
        <f>D22/$D$24</f>
        <v>#DIV/0!</v>
      </c>
      <c r="H22" s="982"/>
      <c r="I22" s="983"/>
    </row>
    <row r="23" spans="1:9" ht="20.25" customHeight="1">
      <c r="A23" s="1008"/>
      <c r="B23" s="338">
        <v>4</v>
      </c>
      <c r="C23" s="431" t="s">
        <v>207</v>
      </c>
      <c r="D23" s="987"/>
      <c r="E23" s="1028"/>
      <c r="F23" s="988"/>
      <c r="G23" s="981" t="e">
        <f>D23/$D$24</f>
        <v>#DIV/0!</v>
      </c>
      <c r="H23" s="982"/>
      <c r="I23" s="983"/>
    </row>
    <row r="24" spans="1:9" ht="20.25" customHeight="1">
      <c r="A24" s="887"/>
      <c r="B24" s="1001" t="s">
        <v>208</v>
      </c>
      <c r="C24" s="1001"/>
      <c r="D24" s="1038">
        <f>SUM(D20:F23)</f>
        <v>0</v>
      </c>
      <c r="E24" s="1039"/>
      <c r="F24" s="1040"/>
      <c r="G24" s="981" t="e">
        <f>SUM(G20:I23)</f>
        <v>#DIV/0!</v>
      </c>
      <c r="H24" s="1033"/>
      <c r="I24" s="1034"/>
    </row>
    <row r="25" ht="3" customHeight="1"/>
    <row r="26" spans="1:9" ht="20.25" customHeight="1">
      <c r="A26" s="371" t="s">
        <v>1370</v>
      </c>
      <c r="B26" s="1035" t="s">
        <v>211</v>
      </c>
      <c r="C26" s="1036"/>
      <c r="D26" s="1036"/>
      <c r="E26" s="1036"/>
      <c r="F26" s="1036"/>
      <c r="G26" s="1036"/>
      <c r="H26" s="1036"/>
      <c r="I26" s="1037"/>
    </row>
    <row r="27" spans="1:9" ht="20.25" customHeight="1">
      <c r="A27" s="886"/>
      <c r="B27" s="477" t="s">
        <v>1074</v>
      </c>
      <c r="C27" s="477" t="s">
        <v>212</v>
      </c>
      <c r="D27" s="1041" t="s">
        <v>213</v>
      </c>
      <c r="E27" s="1042"/>
      <c r="F27" s="1043"/>
      <c r="G27" s="1041" t="s">
        <v>210</v>
      </c>
      <c r="H27" s="1042"/>
      <c r="I27" s="1043"/>
    </row>
    <row r="28" spans="1:9" ht="20.25" customHeight="1">
      <c r="A28" s="1008"/>
      <c r="B28" s="338">
        <v>1</v>
      </c>
      <c r="C28" s="478" t="str">
        <f>C74</f>
        <v>Κτιριακά και λοιπές κατασκευές ζωικής παραγωγής</v>
      </c>
      <c r="D28" s="984"/>
      <c r="E28" s="985"/>
      <c r="F28" s="986"/>
      <c r="G28" s="981" t="e">
        <f aca="true" t="shared" si="0" ref="G28:G40">D28/$D$48</f>
        <v>#DIV/0!</v>
      </c>
      <c r="H28" s="982"/>
      <c r="I28" s="983"/>
    </row>
    <row r="29" spans="1:9" ht="20.25" customHeight="1">
      <c r="A29" s="1008"/>
      <c r="B29" s="338">
        <f>B28+1</f>
        <v>2</v>
      </c>
      <c r="C29" s="478" t="str">
        <f aca="true" t="shared" si="1" ref="C29:C40">C75</f>
        <v>Κτιριακά και λοιπές κατασκευές μελισσοκομίας</v>
      </c>
      <c r="D29" s="984"/>
      <c r="E29" s="985"/>
      <c r="F29" s="986"/>
      <c r="G29" s="981" t="e">
        <f t="shared" si="0"/>
        <v>#DIV/0!</v>
      </c>
      <c r="H29" s="982"/>
      <c r="I29" s="983"/>
    </row>
    <row r="30" spans="1:9" ht="20.25" customHeight="1">
      <c r="A30" s="1008"/>
      <c r="B30" s="338">
        <f aca="true" t="shared" si="2" ref="B30:B47">B29+1</f>
        <v>3</v>
      </c>
      <c r="C30" s="478" t="str">
        <f t="shared" si="1"/>
        <v>Θερμοκηπιακές εγκαταστάσεις φυτικής παραγωγής</v>
      </c>
      <c r="D30" s="984"/>
      <c r="E30" s="985"/>
      <c r="F30" s="986"/>
      <c r="G30" s="981" t="e">
        <f t="shared" si="0"/>
        <v>#DIV/0!</v>
      </c>
      <c r="H30" s="982"/>
      <c r="I30" s="983"/>
    </row>
    <row r="31" spans="1:9" ht="20.25" customHeight="1">
      <c r="A31" s="1008"/>
      <c r="B31" s="338">
        <f t="shared" si="2"/>
        <v>4</v>
      </c>
      <c r="C31" s="478" t="str">
        <f t="shared" si="1"/>
        <v>Λοιπές επενδύσεις γεωργικών κτισμάτων &amp; κατασκευών</v>
      </c>
      <c r="D31" s="984"/>
      <c r="E31" s="985"/>
      <c r="F31" s="986"/>
      <c r="G31" s="981" t="e">
        <f t="shared" si="0"/>
        <v>#DIV/0!</v>
      </c>
      <c r="H31" s="982"/>
      <c r="I31" s="983"/>
    </row>
    <row r="32" spans="1:9" ht="20.25" customHeight="1">
      <c r="A32" s="1008"/>
      <c r="B32" s="338">
        <f t="shared" si="2"/>
        <v>5</v>
      </c>
      <c r="C32" s="478" t="str">
        <f t="shared" si="1"/>
        <v>Αυτοκινούμενα γεωργικά μηχανήματα</v>
      </c>
      <c r="D32" s="984"/>
      <c r="E32" s="985"/>
      <c r="F32" s="986"/>
      <c r="G32" s="981" t="e">
        <f t="shared" si="0"/>
        <v>#DIV/0!</v>
      </c>
      <c r="H32" s="982"/>
      <c r="I32" s="983"/>
    </row>
    <row r="33" spans="1:9" ht="20.25" customHeight="1">
      <c r="A33" s="1008"/>
      <c r="B33" s="338">
        <f t="shared" si="2"/>
        <v>6</v>
      </c>
      <c r="C33" s="478" t="str">
        <f t="shared" si="1"/>
        <v>Παρελκόμενα γεωργικού ελκυστήρα</v>
      </c>
      <c r="D33" s="984"/>
      <c r="E33" s="985"/>
      <c r="F33" s="986"/>
      <c r="G33" s="981" t="e">
        <f t="shared" si="0"/>
        <v>#DIV/0!</v>
      </c>
      <c r="H33" s="982"/>
      <c r="I33" s="983"/>
    </row>
    <row r="34" spans="1:9" ht="20.25" customHeight="1">
      <c r="A34" s="1008"/>
      <c r="B34" s="338">
        <f t="shared" si="2"/>
        <v>7</v>
      </c>
      <c r="C34" s="478" t="str">
        <f t="shared" si="1"/>
        <v>Εξοπλισμός σταυλικών εγκαταστάσεων</v>
      </c>
      <c r="D34" s="984"/>
      <c r="E34" s="985"/>
      <c r="F34" s="986"/>
      <c r="G34" s="981" t="e">
        <f t="shared" si="0"/>
        <v>#DIV/0!</v>
      </c>
      <c r="H34" s="982"/>
      <c r="I34" s="983"/>
    </row>
    <row r="35" spans="1:9" ht="20.25" customHeight="1">
      <c r="A35" s="1008"/>
      <c r="B35" s="338">
        <f t="shared" si="2"/>
        <v>8</v>
      </c>
      <c r="C35" s="478" t="str">
        <f t="shared" si="1"/>
        <v>Αρδευτικά συστήματα</v>
      </c>
      <c r="D35" s="984"/>
      <c r="E35" s="985"/>
      <c r="F35" s="986"/>
      <c r="G35" s="981" t="e">
        <f t="shared" si="0"/>
        <v>#DIV/0!</v>
      </c>
      <c r="H35" s="982"/>
      <c r="I35" s="983"/>
    </row>
    <row r="36" spans="1:9" ht="20.25" customHeight="1">
      <c r="A36" s="1008"/>
      <c r="B36" s="338">
        <f t="shared" si="2"/>
        <v>9</v>
      </c>
      <c r="C36" s="478" t="str">
        <f t="shared" si="1"/>
        <v>Εξοπλισμός θερμοκηπιακών εγκατάστασεων</v>
      </c>
      <c r="D36" s="984"/>
      <c r="E36" s="985"/>
      <c r="F36" s="986"/>
      <c r="G36" s="981" t="e">
        <f t="shared" si="0"/>
        <v>#DIV/0!</v>
      </c>
      <c r="H36" s="982"/>
      <c r="I36" s="983"/>
    </row>
    <row r="37" spans="1:9" ht="20.25" customHeight="1">
      <c r="A37" s="1008"/>
      <c r="B37" s="338">
        <f t="shared" si="2"/>
        <v>10</v>
      </c>
      <c r="C37" s="478" t="str">
        <f t="shared" si="1"/>
        <v>Μελισσοκομικός εξοπλισμός</v>
      </c>
      <c r="D37" s="984"/>
      <c r="E37" s="985"/>
      <c r="F37" s="986"/>
      <c r="G37" s="981" t="e">
        <f t="shared" si="0"/>
        <v>#DIV/0!</v>
      </c>
      <c r="H37" s="982"/>
      <c r="I37" s="983"/>
    </row>
    <row r="38" spans="1:9" ht="20.25" customHeight="1">
      <c r="A38" s="1008"/>
      <c r="B38" s="338">
        <f t="shared" si="2"/>
        <v>11</v>
      </c>
      <c r="C38" s="478" t="str">
        <f t="shared" si="1"/>
        <v>Λοιπές επενδύσεις σε μηχανολογικό και άλλο εξοπλισμό</v>
      </c>
      <c r="D38" s="984"/>
      <c r="E38" s="985"/>
      <c r="F38" s="986"/>
      <c r="G38" s="981" t="e">
        <f t="shared" si="0"/>
        <v>#DIV/0!</v>
      </c>
      <c r="H38" s="982"/>
      <c r="I38" s="983"/>
    </row>
    <row r="39" spans="1:9" ht="20.25" customHeight="1">
      <c r="A39" s="1008"/>
      <c r="B39" s="338">
        <f t="shared" si="2"/>
        <v>12</v>
      </c>
      <c r="C39" s="478" t="str">
        <f t="shared" si="1"/>
        <v>Έγγειες βελτιώσεις</v>
      </c>
      <c r="D39" s="984"/>
      <c r="E39" s="985"/>
      <c r="F39" s="986"/>
      <c r="G39" s="981" t="e">
        <f t="shared" si="0"/>
        <v>#DIV/0!</v>
      </c>
      <c r="H39" s="982"/>
      <c r="I39" s="983"/>
    </row>
    <row r="40" spans="1:9" ht="20.25" customHeight="1">
      <c r="A40" s="1008"/>
      <c r="B40" s="338">
        <f t="shared" si="2"/>
        <v>13</v>
      </c>
      <c r="C40" s="478" t="str">
        <f t="shared" si="1"/>
        <v>Εγκατάσταση πολυετών φυτειών</v>
      </c>
      <c r="D40" s="984"/>
      <c r="E40" s="985"/>
      <c r="F40" s="986"/>
      <c r="G40" s="981" t="e">
        <f t="shared" si="0"/>
        <v>#DIV/0!</v>
      </c>
      <c r="H40" s="982"/>
      <c r="I40" s="983"/>
    </row>
    <row r="41" spans="1:9" ht="20.25" customHeight="1">
      <c r="A41" s="1008"/>
      <c r="B41" s="338">
        <f t="shared" si="2"/>
        <v>14</v>
      </c>
      <c r="C41" s="431" t="s">
        <v>214</v>
      </c>
      <c r="D41" s="987"/>
      <c r="E41" s="1028"/>
      <c r="F41" s="988"/>
      <c r="G41" s="981" t="e">
        <f aca="true" t="shared" si="3" ref="G41:G47">D41/$D$48</f>
        <v>#DIV/0!</v>
      </c>
      <c r="H41" s="982"/>
      <c r="I41" s="983"/>
    </row>
    <row r="42" spans="1:9" ht="20.25" customHeight="1">
      <c r="A42" s="1008"/>
      <c r="B42" s="338">
        <f t="shared" si="2"/>
        <v>15</v>
      </c>
      <c r="C42" s="431" t="s">
        <v>215</v>
      </c>
      <c r="D42" s="987"/>
      <c r="E42" s="1028"/>
      <c r="F42" s="988"/>
      <c r="G42" s="981" t="e">
        <f t="shared" si="3"/>
        <v>#DIV/0!</v>
      </c>
      <c r="H42" s="982"/>
      <c r="I42" s="983"/>
    </row>
    <row r="43" spans="1:9" ht="20.25" customHeight="1">
      <c r="A43" s="1008"/>
      <c r="B43" s="338">
        <f t="shared" si="2"/>
        <v>16</v>
      </c>
      <c r="C43" s="431" t="s">
        <v>217</v>
      </c>
      <c r="D43" s="987"/>
      <c r="E43" s="1028"/>
      <c r="F43" s="988"/>
      <c r="G43" s="981" t="e">
        <f t="shared" si="3"/>
        <v>#DIV/0!</v>
      </c>
      <c r="H43" s="982"/>
      <c r="I43" s="983"/>
    </row>
    <row r="44" spans="1:9" ht="26.25" customHeight="1">
      <c r="A44" s="1008"/>
      <c r="B44" s="338">
        <f t="shared" si="2"/>
        <v>17</v>
      </c>
      <c r="C44" s="447" t="s">
        <v>87</v>
      </c>
      <c r="D44" s="987"/>
      <c r="E44" s="1028"/>
      <c r="F44" s="988"/>
      <c r="G44" s="981" t="e">
        <f t="shared" si="3"/>
        <v>#DIV/0!</v>
      </c>
      <c r="H44" s="982"/>
      <c r="I44" s="983"/>
    </row>
    <row r="45" spans="1:9" ht="20.25" customHeight="1">
      <c r="A45" s="1008"/>
      <c r="B45" s="338">
        <f t="shared" si="2"/>
        <v>18</v>
      </c>
      <c r="C45" s="431" t="s">
        <v>222</v>
      </c>
      <c r="D45" s="987"/>
      <c r="E45" s="1028"/>
      <c r="F45" s="988"/>
      <c r="G45" s="981" t="e">
        <f t="shared" si="3"/>
        <v>#DIV/0!</v>
      </c>
      <c r="H45" s="982"/>
      <c r="I45" s="983"/>
    </row>
    <row r="46" spans="1:9" ht="20.25" customHeight="1">
      <c r="A46" s="1008"/>
      <c r="B46" s="338">
        <f t="shared" si="2"/>
        <v>19</v>
      </c>
      <c r="C46" s="431" t="s">
        <v>223</v>
      </c>
      <c r="D46" s="987"/>
      <c r="E46" s="1028"/>
      <c r="F46" s="988"/>
      <c r="G46" s="981" t="e">
        <f t="shared" si="3"/>
        <v>#DIV/0!</v>
      </c>
      <c r="H46" s="982"/>
      <c r="I46" s="983"/>
    </row>
    <row r="47" spans="1:9" ht="20.25" customHeight="1">
      <c r="A47" s="1008"/>
      <c r="B47" s="338">
        <f t="shared" si="2"/>
        <v>20</v>
      </c>
      <c r="C47" s="431" t="s">
        <v>224</v>
      </c>
      <c r="D47" s="987"/>
      <c r="E47" s="1028"/>
      <c r="F47" s="988"/>
      <c r="G47" s="981" t="e">
        <f t="shared" si="3"/>
        <v>#DIV/0!</v>
      </c>
      <c r="H47" s="982"/>
      <c r="I47" s="983"/>
    </row>
    <row r="48" spans="1:9" ht="20.25" customHeight="1">
      <c r="A48" s="887"/>
      <c r="B48" s="984" t="s">
        <v>225</v>
      </c>
      <c r="C48" s="986"/>
      <c r="D48" s="1038">
        <f>SUM(D28:F47)</f>
        <v>0</v>
      </c>
      <c r="E48" s="1039"/>
      <c r="F48" s="1040"/>
      <c r="G48" s="981" t="e">
        <f>SUM(G28:I47)</f>
        <v>#DIV/0!</v>
      </c>
      <c r="H48" s="1033"/>
      <c r="I48" s="1034"/>
    </row>
    <row r="49" ht="3" customHeight="1"/>
    <row r="50" spans="1:9" ht="20.25" customHeight="1">
      <c r="A50" s="389" t="s">
        <v>242</v>
      </c>
      <c r="B50" s="1029" t="s">
        <v>227</v>
      </c>
      <c r="C50" s="1029"/>
      <c r="D50" s="1029"/>
      <c r="E50" s="1029"/>
      <c r="F50" s="1029"/>
      <c r="G50" s="1029"/>
      <c r="H50" s="1029"/>
      <c r="I50" s="1029"/>
    </row>
    <row r="51" spans="1:9" ht="20.25" customHeight="1">
      <c r="A51" s="887"/>
      <c r="B51" s="430" t="s">
        <v>1074</v>
      </c>
      <c r="C51" s="1035" t="s">
        <v>228</v>
      </c>
      <c r="D51" s="1036"/>
      <c r="E51" s="1037"/>
      <c r="F51" s="1001" t="s">
        <v>229</v>
      </c>
      <c r="G51" s="1001"/>
      <c r="H51" s="1001"/>
      <c r="I51" s="1001"/>
    </row>
    <row r="52" spans="1:9" ht="40.5" customHeight="1">
      <c r="A52" s="721"/>
      <c r="B52" s="338">
        <v>1</v>
      </c>
      <c r="C52" s="473" t="s">
        <v>230</v>
      </c>
      <c r="D52" s="605"/>
      <c r="E52" s="607"/>
      <c r="F52" s="431" t="s">
        <v>1109</v>
      </c>
      <c r="G52" s="637"/>
      <c r="H52" s="642"/>
      <c r="I52" s="638"/>
    </row>
    <row r="53" spans="1:9" ht="13.5" customHeight="1">
      <c r="A53" s="721"/>
      <c r="B53" s="886">
        <v>2</v>
      </c>
      <c r="C53" s="1006" t="s">
        <v>231</v>
      </c>
      <c r="D53" s="1009"/>
      <c r="E53" s="1010"/>
      <c r="F53" s="886"/>
      <c r="G53" s="1013"/>
      <c r="H53" s="1014"/>
      <c r="I53" s="1015"/>
    </row>
    <row r="54" spans="1:9" ht="13.5" customHeight="1">
      <c r="A54" s="721"/>
      <c r="B54" s="1008"/>
      <c r="C54" s="1007"/>
      <c r="D54" s="1011"/>
      <c r="E54" s="1012"/>
      <c r="F54" s="887"/>
      <c r="G54" s="1016"/>
      <c r="H54" s="1017"/>
      <c r="I54" s="1018"/>
    </row>
    <row r="55" spans="1:9" ht="26.25" customHeight="1">
      <c r="A55" s="721"/>
      <c r="B55" s="887"/>
      <c r="C55" s="479" t="s">
        <v>233</v>
      </c>
      <c r="D55" s="605"/>
      <c r="E55" s="607"/>
      <c r="F55" s="431" t="s">
        <v>1110</v>
      </c>
      <c r="G55" s="637"/>
      <c r="H55" s="642"/>
      <c r="I55" s="638"/>
    </row>
    <row r="56" spans="1:9" ht="26.25" customHeight="1">
      <c r="A56" s="721"/>
      <c r="B56" s="338">
        <v>3</v>
      </c>
      <c r="C56" s="473" t="s">
        <v>1365</v>
      </c>
      <c r="D56" s="605"/>
      <c r="E56" s="607"/>
      <c r="F56" s="431" t="s">
        <v>1111</v>
      </c>
      <c r="G56" s="637"/>
      <c r="H56" s="642"/>
      <c r="I56" s="638"/>
    </row>
    <row r="57" spans="1:9" ht="40.5" customHeight="1">
      <c r="A57" s="721"/>
      <c r="B57" s="338">
        <v>4</v>
      </c>
      <c r="C57" s="473" t="s">
        <v>232</v>
      </c>
      <c r="D57" s="605"/>
      <c r="E57" s="607"/>
      <c r="F57" s="377" t="s">
        <v>234</v>
      </c>
      <c r="G57" s="637"/>
      <c r="H57" s="642"/>
      <c r="I57" s="638"/>
    </row>
    <row r="58" spans="1:9" ht="45.75" customHeight="1">
      <c r="A58" s="996" t="s">
        <v>218</v>
      </c>
      <c r="B58" s="997"/>
      <c r="C58" s="997"/>
      <c r="D58" s="997"/>
      <c r="E58" s="997"/>
      <c r="F58" s="997"/>
      <c r="G58" s="997"/>
      <c r="H58" s="997"/>
      <c r="I58" s="997"/>
    </row>
    <row r="59" ht="2.25" customHeight="1"/>
    <row r="60" spans="1:9" ht="26.25" customHeight="1">
      <c r="A60" s="480" t="s">
        <v>58</v>
      </c>
      <c r="B60" s="998" t="s">
        <v>236</v>
      </c>
      <c r="C60" s="998"/>
      <c r="D60" s="998"/>
      <c r="E60" s="998"/>
      <c r="F60" s="998"/>
      <c r="G60" s="998"/>
      <c r="H60" s="998"/>
      <c r="I60" s="998"/>
    </row>
    <row r="61" spans="1:9" ht="26.25" customHeight="1">
      <c r="A61" s="1008"/>
      <c r="B61" s="471" t="s">
        <v>1074</v>
      </c>
      <c r="C61" s="1019" t="s">
        <v>82</v>
      </c>
      <c r="D61" s="1019"/>
      <c r="E61" s="1019"/>
      <c r="F61" s="992" t="s">
        <v>238</v>
      </c>
      <c r="G61" s="993"/>
      <c r="H61" s="992" t="s">
        <v>1112</v>
      </c>
      <c r="I61" s="993"/>
    </row>
    <row r="62" spans="1:9" ht="20.25" customHeight="1">
      <c r="A62" s="1008"/>
      <c r="B62" s="338">
        <v>1</v>
      </c>
      <c r="C62" s="936"/>
      <c r="D62" s="953"/>
      <c r="E62" s="937"/>
      <c r="F62" s="991"/>
      <c r="G62" s="991"/>
      <c r="H62" s="989"/>
      <c r="I62" s="990"/>
    </row>
    <row r="63" spans="1:9" ht="20.25" customHeight="1">
      <c r="A63" s="1008"/>
      <c r="B63" s="338">
        <v>2</v>
      </c>
      <c r="C63" s="936"/>
      <c r="D63" s="999"/>
      <c r="E63" s="1000"/>
      <c r="F63" s="991"/>
      <c r="G63" s="991"/>
      <c r="H63" s="989"/>
      <c r="I63" s="990"/>
    </row>
    <row r="64" spans="1:9" ht="20.25" customHeight="1">
      <c r="A64" s="1008"/>
      <c r="B64" s="338">
        <v>3</v>
      </c>
      <c r="C64" s="936"/>
      <c r="D64" s="999"/>
      <c r="E64" s="1000"/>
      <c r="F64" s="991"/>
      <c r="G64" s="991"/>
      <c r="H64" s="989"/>
      <c r="I64" s="990"/>
    </row>
    <row r="65" spans="1:9" ht="20.25" customHeight="1">
      <c r="A65" s="1008"/>
      <c r="B65" s="338">
        <v>4</v>
      </c>
      <c r="C65" s="936"/>
      <c r="D65" s="999"/>
      <c r="E65" s="1000"/>
      <c r="F65" s="991"/>
      <c r="G65" s="991"/>
      <c r="H65" s="989"/>
      <c r="I65" s="990"/>
    </row>
    <row r="66" spans="1:9" ht="20.25" customHeight="1">
      <c r="A66" s="1008"/>
      <c r="B66" s="338">
        <v>5</v>
      </c>
      <c r="C66" s="936"/>
      <c r="D66" s="999"/>
      <c r="E66" s="1000"/>
      <c r="F66" s="991"/>
      <c r="G66" s="991"/>
      <c r="H66" s="989"/>
      <c r="I66" s="990"/>
    </row>
    <row r="67" spans="1:9" ht="20.25" customHeight="1">
      <c r="A67" s="1008"/>
      <c r="B67" s="338">
        <v>6</v>
      </c>
      <c r="C67" s="936"/>
      <c r="D67" s="999"/>
      <c r="E67" s="1000"/>
      <c r="F67" s="991"/>
      <c r="G67" s="991"/>
      <c r="H67" s="989"/>
      <c r="I67" s="990"/>
    </row>
    <row r="68" spans="1:9" ht="20.25" customHeight="1">
      <c r="A68" s="1008"/>
      <c r="B68" s="338">
        <v>7</v>
      </c>
      <c r="C68" s="936"/>
      <c r="D68" s="999"/>
      <c r="E68" s="1000"/>
      <c r="F68" s="991"/>
      <c r="G68" s="991"/>
      <c r="H68" s="989"/>
      <c r="I68" s="990"/>
    </row>
    <row r="69" spans="1:9" ht="20.25" customHeight="1">
      <c r="A69" s="1008"/>
      <c r="B69" s="338">
        <v>8</v>
      </c>
      <c r="C69" s="936"/>
      <c r="D69" s="999"/>
      <c r="E69" s="1000"/>
      <c r="F69" s="991"/>
      <c r="G69" s="991"/>
      <c r="H69" s="989"/>
      <c r="I69" s="990"/>
    </row>
    <row r="70" spans="1:9" ht="20.25" customHeight="1">
      <c r="A70" s="887"/>
      <c r="B70" s="1001" t="s">
        <v>237</v>
      </c>
      <c r="C70" s="1001"/>
      <c r="D70" s="1001"/>
      <c r="E70" s="1001"/>
      <c r="F70" s="1004">
        <f>SUM(F62:F69)</f>
        <v>0</v>
      </c>
      <c r="G70" s="1004"/>
      <c r="H70" s="989"/>
      <c r="I70" s="990"/>
    </row>
    <row r="71" ht="2.25" customHeight="1"/>
    <row r="72" spans="1:9" ht="26.25" customHeight="1">
      <c r="A72" s="480" t="s">
        <v>59</v>
      </c>
      <c r="B72" s="1005" t="s">
        <v>239</v>
      </c>
      <c r="C72" s="1005"/>
      <c r="D72" s="1005"/>
      <c r="E72" s="1005"/>
      <c r="F72" s="1005"/>
      <c r="G72" s="1005"/>
      <c r="H72" s="1005"/>
      <c r="I72" s="1005"/>
    </row>
    <row r="73" spans="1:9" ht="26.25" customHeight="1">
      <c r="A73" s="1008"/>
      <c r="B73" s="471" t="s">
        <v>1074</v>
      </c>
      <c r="C73" s="1047" t="s">
        <v>82</v>
      </c>
      <c r="D73" s="1047"/>
      <c r="E73" s="1047"/>
      <c r="F73" s="992" t="s">
        <v>238</v>
      </c>
      <c r="G73" s="993"/>
      <c r="H73" s="992" t="str">
        <f>H61</f>
        <v>Χρονοδιάγραμμα ενεργειών (μήνας / έτος)</v>
      </c>
      <c r="I73" s="993"/>
    </row>
    <row r="74" spans="1:9" ht="20.25" customHeight="1">
      <c r="A74" s="1008"/>
      <c r="B74" s="338">
        <v>1</v>
      </c>
      <c r="C74" s="929" t="s">
        <v>1310</v>
      </c>
      <c r="D74" s="931"/>
      <c r="E74" s="930"/>
      <c r="F74" s="991"/>
      <c r="G74" s="991"/>
      <c r="H74" s="989"/>
      <c r="I74" s="990"/>
    </row>
    <row r="75" spans="1:9" ht="20.25" customHeight="1">
      <c r="A75" s="1008"/>
      <c r="B75" s="338">
        <v>2</v>
      </c>
      <c r="C75" s="929" t="s">
        <v>85</v>
      </c>
      <c r="D75" s="1002"/>
      <c r="E75" s="1003"/>
      <c r="F75" s="991"/>
      <c r="G75" s="991"/>
      <c r="H75" s="989"/>
      <c r="I75" s="990"/>
    </row>
    <row r="76" spans="1:9" ht="20.25" customHeight="1">
      <c r="A76" s="1008"/>
      <c r="B76" s="338">
        <v>3</v>
      </c>
      <c r="C76" s="929" t="s">
        <v>1311</v>
      </c>
      <c r="D76" s="1002"/>
      <c r="E76" s="1003"/>
      <c r="F76" s="991"/>
      <c r="G76" s="991"/>
      <c r="H76" s="989"/>
      <c r="I76" s="990"/>
    </row>
    <row r="77" spans="1:9" ht="20.25" customHeight="1">
      <c r="A77" s="1008"/>
      <c r="B77" s="338">
        <v>4</v>
      </c>
      <c r="C77" s="929" t="s">
        <v>1320</v>
      </c>
      <c r="D77" s="931"/>
      <c r="E77" s="930"/>
      <c r="F77" s="991"/>
      <c r="G77" s="991"/>
      <c r="H77" s="989"/>
      <c r="I77" s="990"/>
    </row>
    <row r="78" spans="1:9" ht="20.25" customHeight="1">
      <c r="A78" s="1008"/>
      <c r="B78" s="338">
        <v>5</v>
      </c>
      <c r="C78" s="1044" t="s">
        <v>1312</v>
      </c>
      <c r="D78" s="1045"/>
      <c r="E78" s="1046"/>
      <c r="F78" s="991"/>
      <c r="G78" s="991"/>
      <c r="H78" s="989"/>
      <c r="I78" s="990"/>
    </row>
    <row r="79" spans="1:9" ht="20.25" customHeight="1">
      <c r="A79" s="1008"/>
      <c r="B79" s="338">
        <v>6</v>
      </c>
      <c r="C79" s="929" t="s">
        <v>1313</v>
      </c>
      <c r="D79" s="931"/>
      <c r="E79" s="930"/>
      <c r="F79" s="991"/>
      <c r="G79" s="991"/>
      <c r="H79" s="989"/>
      <c r="I79" s="990"/>
    </row>
    <row r="80" spans="1:9" ht="20.25" customHeight="1">
      <c r="A80" s="1008"/>
      <c r="B80" s="338">
        <v>7</v>
      </c>
      <c r="C80" s="929" t="s">
        <v>1314</v>
      </c>
      <c r="D80" s="931"/>
      <c r="E80" s="930"/>
      <c r="F80" s="991"/>
      <c r="G80" s="991"/>
      <c r="H80" s="989"/>
      <c r="I80" s="990"/>
    </row>
    <row r="81" spans="1:9" ht="20.25" customHeight="1">
      <c r="A81" s="1008"/>
      <c r="B81" s="338">
        <v>8</v>
      </c>
      <c r="C81" s="929" t="s">
        <v>1315</v>
      </c>
      <c r="D81" s="931"/>
      <c r="E81" s="930"/>
      <c r="F81" s="991"/>
      <c r="G81" s="991"/>
      <c r="H81" s="989"/>
      <c r="I81" s="990"/>
    </row>
    <row r="82" spans="1:9" ht="20.25" customHeight="1">
      <c r="A82" s="1008"/>
      <c r="B82" s="338">
        <v>9</v>
      </c>
      <c r="C82" s="929" t="s">
        <v>1316</v>
      </c>
      <c r="D82" s="931"/>
      <c r="E82" s="930"/>
      <c r="F82" s="991"/>
      <c r="G82" s="991"/>
      <c r="H82" s="989"/>
      <c r="I82" s="990"/>
    </row>
    <row r="83" spans="1:9" ht="20.25" customHeight="1">
      <c r="A83" s="1008"/>
      <c r="B83" s="338">
        <v>10</v>
      </c>
      <c r="C83" s="929" t="s">
        <v>1317</v>
      </c>
      <c r="D83" s="931"/>
      <c r="E83" s="930"/>
      <c r="F83" s="991"/>
      <c r="G83" s="991"/>
      <c r="H83" s="989"/>
      <c r="I83" s="990"/>
    </row>
    <row r="84" spans="1:9" ht="20.25" customHeight="1">
      <c r="A84" s="1008"/>
      <c r="B84" s="338">
        <v>11</v>
      </c>
      <c r="C84" s="464" t="s">
        <v>1322</v>
      </c>
      <c r="D84" s="467"/>
      <c r="E84" s="465"/>
      <c r="F84" s="991"/>
      <c r="G84" s="991"/>
      <c r="H84" s="989"/>
      <c r="I84" s="990"/>
    </row>
    <row r="85" spans="1:9" ht="20.25" customHeight="1">
      <c r="A85" s="1008"/>
      <c r="B85" s="338">
        <v>12</v>
      </c>
      <c r="C85" s="929" t="s">
        <v>1318</v>
      </c>
      <c r="D85" s="931"/>
      <c r="E85" s="930"/>
      <c r="F85" s="991"/>
      <c r="G85" s="991"/>
      <c r="H85" s="989"/>
      <c r="I85" s="990"/>
    </row>
    <row r="86" spans="1:9" ht="20.25" customHeight="1">
      <c r="A86" s="1008"/>
      <c r="B86" s="338">
        <v>13</v>
      </c>
      <c r="C86" s="1048" t="s">
        <v>1319</v>
      </c>
      <c r="D86" s="999"/>
      <c r="E86" s="1000"/>
      <c r="F86" s="987"/>
      <c r="G86" s="988"/>
      <c r="H86" s="989"/>
      <c r="I86" s="990"/>
    </row>
    <row r="87" spans="1:9" ht="20.25" customHeight="1">
      <c r="A87" s="1008"/>
      <c r="B87" s="338">
        <v>14</v>
      </c>
      <c r="C87" s="929" t="s">
        <v>1321</v>
      </c>
      <c r="D87" s="1002"/>
      <c r="E87" s="1003"/>
      <c r="F87" s="987"/>
      <c r="G87" s="988"/>
      <c r="H87" s="989"/>
      <c r="I87" s="990"/>
    </row>
    <row r="88" spans="1:9" ht="20.25" customHeight="1">
      <c r="A88" s="887"/>
      <c r="B88" s="1001" t="s">
        <v>237</v>
      </c>
      <c r="C88" s="1001"/>
      <c r="D88" s="1001"/>
      <c r="E88" s="1001"/>
      <c r="F88" s="1004">
        <f>SUM(F74:F87)</f>
        <v>0</v>
      </c>
      <c r="G88" s="1004"/>
      <c r="H88" s="989"/>
      <c r="I88" s="990"/>
    </row>
    <row r="89" spans="1:9" ht="53.25" customHeight="1">
      <c r="A89" s="996" t="s">
        <v>86</v>
      </c>
      <c r="B89" s="997"/>
      <c r="C89" s="997"/>
      <c r="D89" s="997"/>
      <c r="E89" s="997"/>
      <c r="F89" s="997"/>
      <c r="G89" s="997"/>
      <c r="H89" s="997"/>
      <c r="I89" s="997"/>
    </row>
    <row r="90" ht="3" customHeight="1"/>
    <row r="91" spans="1:9" ht="26.25" customHeight="1">
      <c r="A91" s="480" t="s">
        <v>1371</v>
      </c>
      <c r="B91" s="1005" t="s">
        <v>240</v>
      </c>
      <c r="C91" s="1005"/>
      <c r="D91" s="1005"/>
      <c r="E91" s="1005"/>
      <c r="F91" s="1005"/>
      <c r="G91" s="1005"/>
      <c r="H91" s="1005"/>
      <c r="I91" s="1005"/>
    </row>
    <row r="92" spans="1:9" ht="26.25" customHeight="1">
      <c r="A92" s="1008"/>
      <c r="B92" s="430" t="s">
        <v>1074</v>
      </c>
      <c r="C92" s="1019" t="s">
        <v>82</v>
      </c>
      <c r="D92" s="1019"/>
      <c r="E92" s="1019"/>
      <c r="F92" s="992" t="s">
        <v>238</v>
      </c>
      <c r="G92" s="993"/>
      <c r="H92" s="992" t="str">
        <f>H73</f>
        <v>Χρονοδιάγραμμα ενεργειών (μήνας / έτος)</v>
      </c>
      <c r="I92" s="993"/>
    </row>
    <row r="93" spans="1:9" ht="20.25" customHeight="1">
      <c r="A93" s="1008"/>
      <c r="B93" s="338">
        <v>1</v>
      </c>
      <c r="C93" s="936"/>
      <c r="D93" s="953"/>
      <c r="E93" s="937"/>
      <c r="F93" s="991"/>
      <c r="G93" s="991"/>
      <c r="H93" s="989"/>
      <c r="I93" s="990"/>
    </row>
    <row r="94" spans="1:9" ht="20.25" customHeight="1">
      <c r="A94" s="1008"/>
      <c r="B94" s="338">
        <v>2</v>
      </c>
      <c r="C94" s="936"/>
      <c r="D94" s="999"/>
      <c r="E94" s="1000"/>
      <c r="F94" s="991"/>
      <c r="G94" s="991"/>
      <c r="H94" s="989"/>
      <c r="I94" s="990"/>
    </row>
    <row r="95" spans="1:9" ht="20.25" customHeight="1">
      <c r="A95" s="1008"/>
      <c r="B95" s="338">
        <v>3</v>
      </c>
      <c r="C95" s="936"/>
      <c r="D95" s="999"/>
      <c r="E95" s="1000"/>
      <c r="F95" s="991"/>
      <c r="G95" s="991"/>
      <c r="H95" s="989"/>
      <c r="I95" s="990"/>
    </row>
    <row r="96" spans="1:9" ht="20.25" customHeight="1">
      <c r="A96" s="1008"/>
      <c r="B96" s="338">
        <v>4</v>
      </c>
      <c r="C96" s="936"/>
      <c r="D96" s="999"/>
      <c r="E96" s="1000"/>
      <c r="F96" s="991"/>
      <c r="G96" s="991"/>
      <c r="H96" s="989"/>
      <c r="I96" s="990"/>
    </row>
    <row r="97" spans="1:9" ht="20.25" customHeight="1">
      <c r="A97" s="1008"/>
      <c r="B97" s="338">
        <v>5</v>
      </c>
      <c r="C97" s="936"/>
      <c r="D97" s="999"/>
      <c r="E97" s="1000"/>
      <c r="F97" s="991"/>
      <c r="G97" s="991"/>
      <c r="H97" s="989"/>
      <c r="I97" s="990"/>
    </row>
    <row r="98" spans="1:9" ht="20.25" customHeight="1">
      <c r="A98" s="1008"/>
      <c r="B98" s="338">
        <v>6</v>
      </c>
      <c r="C98" s="936"/>
      <c r="D98" s="999"/>
      <c r="E98" s="1000"/>
      <c r="F98" s="991"/>
      <c r="G98" s="991"/>
      <c r="H98" s="989"/>
      <c r="I98" s="990"/>
    </row>
    <row r="99" spans="1:9" ht="20.25" customHeight="1">
      <c r="A99" s="1008"/>
      <c r="B99" s="338">
        <v>7</v>
      </c>
      <c r="C99" s="936"/>
      <c r="D99" s="999"/>
      <c r="E99" s="1000"/>
      <c r="F99" s="991"/>
      <c r="G99" s="991"/>
      <c r="H99" s="989"/>
      <c r="I99" s="990"/>
    </row>
    <row r="100" spans="1:9" ht="20.25" customHeight="1">
      <c r="A100" s="1008"/>
      <c r="B100" s="338">
        <v>8</v>
      </c>
      <c r="C100" s="936"/>
      <c r="D100" s="999"/>
      <c r="E100" s="1000"/>
      <c r="F100" s="991"/>
      <c r="G100" s="991"/>
      <c r="H100" s="989"/>
      <c r="I100" s="990"/>
    </row>
    <row r="101" spans="1:9" ht="20.25" customHeight="1">
      <c r="A101" s="887"/>
      <c r="B101" s="1001" t="s">
        <v>237</v>
      </c>
      <c r="C101" s="1001"/>
      <c r="D101" s="1001"/>
      <c r="E101" s="1001"/>
      <c r="F101" s="1004">
        <f>SUM(F93:F100)</f>
        <v>0</v>
      </c>
      <c r="G101" s="1004"/>
      <c r="H101" s="989"/>
      <c r="I101" s="990"/>
    </row>
    <row r="102" ht="3" customHeight="1"/>
    <row r="103" spans="1:9" ht="26.25" customHeight="1">
      <c r="A103" s="480" t="s">
        <v>1372</v>
      </c>
      <c r="B103" s="1005" t="s">
        <v>241</v>
      </c>
      <c r="C103" s="1005"/>
      <c r="D103" s="1005"/>
      <c r="E103" s="1005"/>
      <c r="F103" s="1005"/>
      <c r="G103" s="1005"/>
      <c r="H103" s="1005"/>
      <c r="I103" s="1005"/>
    </row>
    <row r="104" spans="1:9" ht="26.25" customHeight="1">
      <c r="A104" s="1008"/>
      <c r="B104" s="471" t="s">
        <v>1074</v>
      </c>
      <c r="C104" s="1019" t="s">
        <v>82</v>
      </c>
      <c r="D104" s="1019"/>
      <c r="E104" s="1019"/>
      <c r="F104" s="992" t="s">
        <v>238</v>
      </c>
      <c r="G104" s="993"/>
      <c r="H104" s="992" t="str">
        <f>H92</f>
        <v>Χρονοδιάγραμμα ενεργειών (μήνας / έτος)</v>
      </c>
      <c r="I104" s="993"/>
    </row>
    <row r="105" spans="1:9" ht="20.25" customHeight="1">
      <c r="A105" s="1008"/>
      <c r="B105" s="338">
        <v>1</v>
      </c>
      <c r="C105" s="936"/>
      <c r="D105" s="953"/>
      <c r="E105" s="937"/>
      <c r="F105" s="991"/>
      <c r="G105" s="991"/>
      <c r="H105" s="989"/>
      <c r="I105" s="990"/>
    </row>
    <row r="106" spans="1:9" ht="20.25" customHeight="1">
      <c r="A106" s="1008"/>
      <c r="B106" s="338">
        <v>2</v>
      </c>
      <c r="C106" s="936"/>
      <c r="D106" s="999"/>
      <c r="E106" s="1000"/>
      <c r="F106" s="991"/>
      <c r="G106" s="991"/>
      <c r="H106" s="989"/>
      <c r="I106" s="990"/>
    </row>
    <row r="107" spans="1:9" ht="20.25" customHeight="1">
      <c r="A107" s="1008"/>
      <c r="B107" s="338">
        <v>3</v>
      </c>
      <c r="C107" s="936"/>
      <c r="D107" s="999"/>
      <c r="E107" s="1000"/>
      <c r="F107" s="991"/>
      <c r="G107" s="991"/>
      <c r="H107" s="989"/>
      <c r="I107" s="990"/>
    </row>
    <row r="108" spans="1:9" ht="20.25" customHeight="1">
      <c r="A108" s="1008"/>
      <c r="B108" s="338">
        <v>4</v>
      </c>
      <c r="C108" s="936"/>
      <c r="D108" s="999"/>
      <c r="E108" s="1000"/>
      <c r="F108" s="991"/>
      <c r="G108" s="991"/>
      <c r="H108" s="989"/>
      <c r="I108" s="990"/>
    </row>
    <row r="109" spans="1:9" ht="20.25" customHeight="1">
      <c r="A109" s="1008"/>
      <c r="B109" s="338">
        <v>5</v>
      </c>
      <c r="C109" s="936"/>
      <c r="D109" s="999"/>
      <c r="E109" s="1000"/>
      <c r="F109" s="991"/>
      <c r="G109" s="991"/>
      <c r="H109" s="989"/>
      <c r="I109" s="990"/>
    </row>
    <row r="110" spans="1:9" ht="20.25" customHeight="1">
      <c r="A110" s="1008"/>
      <c r="B110" s="338">
        <v>6</v>
      </c>
      <c r="C110" s="936"/>
      <c r="D110" s="999"/>
      <c r="E110" s="1000"/>
      <c r="F110" s="991"/>
      <c r="G110" s="991"/>
      <c r="H110" s="989"/>
      <c r="I110" s="990"/>
    </row>
    <row r="111" spans="1:9" ht="20.25" customHeight="1">
      <c r="A111" s="1008"/>
      <c r="B111" s="338">
        <v>7</v>
      </c>
      <c r="C111" s="936"/>
      <c r="D111" s="999"/>
      <c r="E111" s="1000"/>
      <c r="F111" s="991"/>
      <c r="G111" s="991"/>
      <c r="H111" s="989"/>
      <c r="I111" s="990"/>
    </row>
    <row r="112" spans="1:9" ht="20.25" customHeight="1">
      <c r="A112" s="1008"/>
      <c r="B112" s="338">
        <v>8</v>
      </c>
      <c r="C112" s="936"/>
      <c r="D112" s="999"/>
      <c r="E112" s="1000"/>
      <c r="F112" s="991"/>
      <c r="G112" s="991"/>
      <c r="H112" s="989"/>
      <c r="I112" s="990"/>
    </row>
    <row r="113" spans="1:9" ht="20.25" customHeight="1">
      <c r="A113" s="887"/>
      <c r="B113" s="1001" t="s">
        <v>237</v>
      </c>
      <c r="C113" s="1001"/>
      <c r="D113" s="1001"/>
      <c r="E113" s="1001"/>
      <c r="F113" s="1004">
        <f>SUM(F105:F112)</f>
        <v>0</v>
      </c>
      <c r="G113" s="1004"/>
      <c r="H113" s="989"/>
      <c r="I113" s="990"/>
    </row>
    <row r="114" ht="2.25" customHeight="1"/>
    <row r="115" spans="1:9" ht="26.25" customHeight="1">
      <c r="A115" s="389" t="s">
        <v>134</v>
      </c>
      <c r="B115" s="864" t="s">
        <v>110</v>
      </c>
      <c r="C115" s="864"/>
      <c r="D115" s="864"/>
      <c r="E115" s="864"/>
      <c r="F115" s="864"/>
      <c r="G115" s="864"/>
      <c r="H115" s="864"/>
      <c r="I115" s="864"/>
    </row>
    <row r="116" spans="1:9" ht="20.25" customHeight="1">
      <c r="A116" s="1008"/>
      <c r="B116" s="1049" t="s">
        <v>1074</v>
      </c>
      <c r="C116" s="1019" t="s">
        <v>243</v>
      </c>
      <c r="D116" s="1019"/>
      <c r="E116" s="1019"/>
      <c r="F116" s="1001" t="s">
        <v>244</v>
      </c>
      <c r="G116" s="1001"/>
      <c r="H116" s="1001"/>
      <c r="I116" s="1001"/>
    </row>
    <row r="117" spans="1:9" ht="20.25" customHeight="1">
      <c r="A117" s="1008"/>
      <c r="B117" s="1050"/>
      <c r="C117" s="1019"/>
      <c r="D117" s="1019"/>
      <c r="E117" s="1019"/>
      <c r="F117" s="1001" t="s">
        <v>245</v>
      </c>
      <c r="G117" s="1001"/>
      <c r="H117" s="1001" t="s">
        <v>246</v>
      </c>
      <c r="I117" s="1001"/>
    </row>
    <row r="118" spans="1:9" ht="25.5" customHeight="1">
      <c r="A118" s="1008"/>
      <c r="B118" s="338">
        <v>1</v>
      </c>
      <c r="C118" s="1051" t="s">
        <v>1053</v>
      </c>
      <c r="D118" s="1051"/>
      <c r="E118" s="1051"/>
      <c r="F118" s="994"/>
      <c r="G118" s="995"/>
      <c r="H118" s="994"/>
      <c r="I118" s="995"/>
    </row>
    <row r="119" spans="1:9" ht="20.25" customHeight="1">
      <c r="A119" s="1008"/>
      <c r="B119" s="338">
        <v>2</v>
      </c>
      <c r="C119" s="865" t="s">
        <v>1113</v>
      </c>
      <c r="D119" s="865"/>
      <c r="E119" s="865"/>
      <c r="F119" s="994"/>
      <c r="G119" s="995"/>
      <c r="H119" s="994"/>
      <c r="I119" s="995"/>
    </row>
    <row r="120" spans="1:9" ht="20.25" customHeight="1">
      <c r="A120" s="1008"/>
      <c r="B120" s="338">
        <v>3</v>
      </c>
      <c r="C120" s="865" t="s">
        <v>1050</v>
      </c>
      <c r="D120" s="865"/>
      <c r="E120" s="865"/>
      <c r="F120" s="994"/>
      <c r="G120" s="995"/>
      <c r="H120" s="994"/>
      <c r="I120" s="995"/>
    </row>
    <row r="121" spans="1:9" ht="20.25" customHeight="1">
      <c r="A121" s="1008"/>
      <c r="B121" s="338">
        <v>4</v>
      </c>
      <c r="C121" s="865" t="s">
        <v>1051</v>
      </c>
      <c r="D121" s="865"/>
      <c r="E121" s="865"/>
      <c r="F121" s="994"/>
      <c r="G121" s="995"/>
      <c r="H121" s="994"/>
      <c r="I121" s="995"/>
    </row>
    <row r="122" spans="1:9" ht="50.25" customHeight="1">
      <c r="A122" s="1008"/>
      <c r="B122" s="338">
        <v>5</v>
      </c>
      <c r="C122" s="865" t="s">
        <v>122</v>
      </c>
      <c r="D122" s="865"/>
      <c r="E122" s="865"/>
      <c r="F122" s="994"/>
      <c r="G122" s="1052"/>
      <c r="H122" s="1052"/>
      <c r="I122" s="995"/>
    </row>
    <row r="123" spans="1:9" ht="49.5" customHeight="1">
      <c r="A123" s="1008"/>
      <c r="B123" s="338">
        <v>6</v>
      </c>
      <c r="C123" s="865" t="s">
        <v>1054</v>
      </c>
      <c r="D123" s="865"/>
      <c r="E123" s="865"/>
      <c r="F123" s="994"/>
      <c r="G123" s="1052"/>
      <c r="H123" s="1052"/>
      <c r="I123" s="995"/>
    </row>
    <row r="124" spans="1:9" ht="40.5" customHeight="1">
      <c r="A124" s="1008"/>
      <c r="B124" s="338">
        <v>7</v>
      </c>
      <c r="C124" s="865" t="s">
        <v>1055</v>
      </c>
      <c r="D124" s="865"/>
      <c r="E124" s="865"/>
      <c r="F124" s="994"/>
      <c r="G124" s="995"/>
      <c r="H124" s="994"/>
      <c r="I124" s="995"/>
    </row>
    <row r="125" spans="1:9" ht="40.5" customHeight="1">
      <c r="A125" s="1008"/>
      <c r="B125" s="338">
        <v>8</v>
      </c>
      <c r="C125" s="929" t="s">
        <v>1385</v>
      </c>
      <c r="D125" s="931"/>
      <c r="E125" s="930"/>
      <c r="F125" s="994"/>
      <c r="G125" s="995"/>
      <c r="H125" s="994"/>
      <c r="I125" s="995"/>
    </row>
    <row r="126" spans="1:9" ht="20.25" customHeight="1">
      <c r="A126" s="1008"/>
      <c r="B126" s="338">
        <v>9</v>
      </c>
      <c r="C126" s="865" t="s">
        <v>1052</v>
      </c>
      <c r="D126" s="865"/>
      <c r="E126" s="865"/>
      <c r="F126" s="994"/>
      <c r="G126" s="1052"/>
      <c r="H126" s="1052"/>
      <c r="I126" s="995"/>
    </row>
    <row r="127" spans="1:9" ht="26.25" customHeight="1">
      <c r="A127" s="887"/>
      <c r="B127" s="338">
        <v>10</v>
      </c>
      <c r="C127" s="865" t="s">
        <v>1056</v>
      </c>
      <c r="D127" s="865"/>
      <c r="E127" s="865"/>
      <c r="F127" s="994"/>
      <c r="G127" s="1052"/>
      <c r="H127" s="1052"/>
      <c r="I127" s="995"/>
    </row>
    <row r="128" ht="2.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sheetData>
  <sheetProtection password="E46E" sheet="1" objects="1" scenarios="1" formatCells="0" formatColumns="0" formatRows="0" insertRows="0"/>
  <mergeCells count="277">
    <mergeCell ref="F51:I51"/>
    <mergeCell ref="C51:E51"/>
    <mergeCell ref="F1:G1"/>
    <mergeCell ref="H1:I1"/>
    <mergeCell ref="G48:I48"/>
    <mergeCell ref="D48:F48"/>
    <mergeCell ref="G46:I46"/>
    <mergeCell ref="G47:I47"/>
    <mergeCell ref="D46:F46"/>
    <mergeCell ref="A27:A48"/>
    <mergeCell ref="A19:A24"/>
    <mergeCell ref="F94:G94"/>
    <mergeCell ref="H94:I94"/>
    <mergeCell ref="F92:G92"/>
    <mergeCell ref="H92:I92"/>
    <mergeCell ref="A89:I89"/>
    <mergeCell ref="D56:E56"/>
    <mergeCell ref="D57:E57"/>
    <mergeCell ref="B50:I50"/>
    <mergeCell ref="F88:G88"/>
    <mergeCell ref="H88:I88"/>
    <mergeCell ref="F106:G106"/>
    <mergeCell ref="H106:I106"/>
    <mergeCell ref="F101:G101"/>
    <mergeCell ref="H101:I101"/>
    <mergeCell ref="F104:G104"/>
    <mergeCell ref="H104:I104"/>
    <mergeCell ref="F105:G105"/>
    <mergeCell ref="H105:I105"/>
    <mergeCell ref="F82:G82"/>
    <mergeCell ref="F95:G95"/>
    <mergeCell ref="F87:G87"/>
    <mergeCell ref="H118:I118"/>
    <mergeCell ref="F108:G108"/>
    <mergeCell ref="H108:I108"/>
    <mergeCell ref="H99:I99"/>
    <mergeCell ref="F100:G100"/>
    <mergeCell ref="H100:I100"/>
    <mergeCell ref="B91:I91"/>
    <mergeCell ref="F118:G118"/>
    <mergeCell ref="H97:I97"/>
    <mergeCell ref="F93:G93"/>
    <mergeCell ref="F62:G62"/>
    <mergeCell ref="F63:G63"/>
    <mergeCell ref="F81:G81"/>
    <mergeCell ref="F76:G76"/>
    <mergeCell ref="F78:G78"/>
    <mergeCell ref="F77:G77"/>
    <mergeCell ref="F80:G80"/>
    <mergeCell ref="H73:I73"/>
    <mergeCell ref="H74:I74"/>
    <mergeCell ref="H121:I121"/>
    <mergeCell ref="H120:I120"/>
    <mergeCell ref="H119:I119"/>
    <mergeCell ref="H82:I82"/>
    <mergeCell ref="H87:I87"/>
    <mergeCell ref="H93:I93"/>
    <mergeCell ref="H76:I76"/>
    <mergeCell ref="H79:I79"/>
    <mergeCell ref="H78:I78"/>
    <mergeCell ref="H81:I81"/>
    <mergeCell ref="F75:G75"/>
    <mergeCell ref="H75:I75"/>
    <mergeCell ref="F79:G79"/>
    <mergeCell ref="F124:G124"/>
    <mergeCell ref="F126:I126"/>
    <mergeCell ref="F127:I127"/>
    <mergeCell ref="H124:I124"/>
    <mergeCell ref="F123:I123"/>
    <mergeCell ref="F119:G119"/>
    <mergeCell ref="F120:G120"/>
    <mergeCell ref="F121:G121"/>
    <mergeCell ref="F122:I122"/>
    <mergeCell ref="A116:A127"/>
    <mergeCell ref="C122:E122"/>
    <mergeCell ref="C123:E123"/>
    <mergeCell ref="C124:E124"/>
    <mergeCell ref="C118:E118"/>
    <mergeCell ref="C119:E119"/>
    <mergeCell ref="C120:E120"/>
    <mergeCell ref="C121:E121"/>
    <mergeCell ref="C126:E126"/>
    <mergeCell ref="C127:E127"/>
    <mergeCell ref="B113:E113"/>
    <mergeCell ref="B115:I115"/>
    <mergeCell ref="C116:E117"/>
    <mergeCell ref="F116:I116"/>
    <mergeCell ref="F117:G117"/>
    <mergeCell ref="H117:I117"/>
    <mergeCell ref="F113:G113"/>
    <mergeCell ref="H113:I113"/>
    <mergeCell ref="B116:B117"/>
    <mergeCell ref="C111:E111"/>
    <mergeCell ref="C112:E112"/>
    <mergeCell ref="F111:G111"/>
    <mergeCell ref="H111:I111"/>
    <mergeCell ref="F112:G112"/>
    <mergeCell ref="H112:I112"/>
    <mergeCell ref="C109:E109"/>
    <mergeCell ref="C110:E110"/>
    <mergeCell ref="F109:G109"/>
    <mergeCell ref="H109:I109"/>
    <mergeCell ref="F110:G110"/>
    <mergeCell ref="H110:I110"/>
    <mergeCell ref="B101:E101"/>
    <mergeCell ref="B103:I103"/>
    <mergeCell ref="A104:A113"/>
    <mergeCell ref="C104:E104"/>
    <mergeCell ref="C105:E105"/>
    <mergeCell ref="C106:E106"/>
    <mergeCell ref="C107:E107"/>
    <mergeCell ref="C108:E108"/>
    <mergeCell ref="F107:G107"/>
    <mergeCell ref="H107:I107"/>
    <mergeCell ref="F98:G98"/>
    <mergeCell ref="H98:I98"/>
    <mergeCell ref="F99:G99"/>
    <mergeCell ref="F97:G97"/>
    <mergeCell ref="H95:I95"/>
    <mergeCell ref="F96:G96"/>
    <mergeCell ref="H96:I96"/>
    <mergeCell ref="A73:A88"/>
    <mergeCell ref="C73:E73"/>
    <mergeCell ref="C74:E74"/>
    <mergeCell ref="C75:E75"/>
    <mergeCell ref="C86:E86"/>
    <mergeCell ref="C85:E85"/>
    <mergeCell ref="B88:E88"/>
    <mergeCell ref="C77:E77"/>
    <mergeCell ref="C79:E79"/>
    <mergeCell ref="C80:E80"/>
    <mergeCell ref="A92:A101"/>
    <mergeCell ref="C92:E92"/>
    <mergeCell ref="C93:E93"/>
    <mergeCell ref="C94:E94"/>
    <mergeCell ref="C95:E95"/>
    <mergeCell ref="C96:E96"/>
    <mergeCell ref="C97:E97"/>
    <mergeCell ref="C98:E98"/>
    <mergeCell ref="C99:E99"/>
    <mergeCell ref="C100:E100"/>
    <mergeCell ref="C81:E81"/>
    <mergeCell ref="C82:E82"/>
    <mergeCell ref="C83:E83"/>
    <mergeCell ref="C87:E87"/>
    <mergeCell ref="C78:E78"/>
    <mergeCell ref="G44:I44"/>
    <mergeCell ref="G45:I45"/>
    <mergeCell ref="D45:F45"/>
    <mergeCell ref="D47:F47"/>
    <mergeCell ref="C66:E66"/>
    <mergeCell ref="G36:I36"/>
    <mergeCell ref="D36:F36"/>
    <mergeCell ref="G40:I40"/>
    <mergeCell ref="D39:F39"/>
    <mergeCell ref="D40:F40"/>
    <mergeCell ref="B48:C48"/>
    <mergeCell ref="D41:F41"/>
    <mergeCell ref="D42:F42"/>
    <mergeCell ref="D43:F43"/>
    <mergeCell ref="D44:F44"/>
    <mergeCell ref="D27:F27"/>
    <mergeCell ref="G27:I27"/>
    <mergeCell ref="G43:I43"/>
    <mergeCell ref="G41:I41"/>
    <mergeCell ref="G42:I42"/>
    <mergeCell ref="G37:I37"/>
    <mergeCell ref="G38:I38"/>
    <mergeCell ref="D37:F37"/>
    <mergeCell ref="D38:F38"/>
    <mergeCell ref="G39:I39"/>
    <mergeCell ref="G23:I23"/>
    <mergeCell ref="G24:I24"/>
    <mergeCell ref="B26:I26"/>
    <mergeCell ref="B24:C24"/>
    <mergeCell ref="D23:F23"/>
    <mergeCell ref="D24:F24"/>
    <mergeCell ref="G28:I28"/>
    <mergeCell ref="G29:I29"/>
    <mergeCell ref="G30:I30"/>
    <mergeCell ref="B2:I2"/>
    <mergeCell ref="B10:I10"/>
    <mergeCell ref="D4:F4"/>
    <mergeCell ref="D5:F5"/>
    <mergeCell ref="D3:F3"/>
    <mergeCell ref="H3:I3"/>
    <mergeCell ref="H4:I4"/>
    <mergeCell ref="H5:I5"/>
    <mergeCell ref="D19:F19"/>
    <mergeCell ref="G19:I19"/>
    <mergeCell ref="D20:F20"/>
    <mergeCell ref="D22:F22"/>
    <mergeCell ref="G21:I21"/>
    <mergeCell ref="D21:F21"/>
    <mergeCell ref="G20:I20"/>
    <mergeCell ref="G22:I22"/>
    <mergeCell ref="B17:I17"/>
    <mergeCell ref="B18:I18"/>
    <mergeCell ref="D6:F6"/>
    <mergeCell ref="D7:F7"/>
    <mergeCell ref="D8:F8"/>
    <mergeCell ref="A15:I15"/>
    <mergeCell ref="H6:I6"/>
    <mergeCell ref="H7:I7"/>
    <mergeCell ref="H8:I8"/>
    <mergeCell ref="G53:I54"/>
    <mergeCell ref="G55:I55"/>
    <mergeCell ref="G52:I52"/>
    <mergeCell ref="A61:A70"/>
    <mergeCell ref="C61:E61"/>
    <mergeCell ref="C62:E62"/>
    <mergeCell ref="C63:E63"/>
    <mergeCell ref="C64:E64"/>
    <mergeCell ref="C65:E65"/>
    <mergeCell ref="C69:E69"/>
    <mergeCell ref="A51:A57"/>
    <mergeCell ref="C53:C54"/>
    <mergeCell ref="B53:B55"/>
    <mergeCell ref="D55:E55"/>
    <mergeCell ref="D53:E54"/>
    <mergeCell ref="D52:E52"/>
    <mergeCell ref="B70:E70"/>
    <mergeCell ref="C76:E76"/>
    <mergeCell ref="F67:G67"/>
    <mergeCell ref="F68:G68"/>
    <mergeCell ref="F69:G69"/>
    <mergeCell ref="F70:G70"/>
    <mergeCell ref="C68:E68"/>
    <mergeCell ref="F73:G73"/>
    <mergeCell ref="F74:G74"/>
    <mergeCell ref="B72:I72"/>
    <mergeCell ref="F53:F54"/>
    <mergeCell ref="C125:E125"/>
    <mergeCell ref="F125:G125"/>
    <mergeCell ref="H125:I125"/>
    <mergeCell ref="A58:I58"/>
    <mergeCell ref="B60:I60"/>
    <mergeCell ref="F64:G64"/>
    <mergeCell ref="F65:G65"/>
    <mergeCell ref="F84:G84"/>
    <mergeCell ref="C67:E67"/>
    <mergeCell ref="G56:I56"/>
    <mergeCell ref="G57:I57"/>
    <mergeCell ref="F66:G66"/>
    <mergeCell ref="H64:I64"/>
    <mergeCell ref="H65:I65"/>
    <mergeCell ref="H66:I66"/>
    <mergeCell ref="F61:G61"/>
    <mergeCell ref="H61:I61"/>
    <mergeCell ref="H62:I62"/>
    <mergeCell ref="H63:I63"/>
    <mergeCell ref="H85:I85"/>
    <mergeCell ref="H86:I86"/>
    <mergeCell ref="F83:G83"/>
    <mergeCell ref="F85:G85"/>
    <mergeCell ref="H83:I83"/>
    <mergeCell ref="H84:I84"/>
    <mergeCell ref="G32:I32"/>
    <mergeCell ref="G33:I33"/>
    <mergeCell ref="G34:I34"/>
    <mergeCell ref="F86:G86"/>
    <mergeCell ref="H70:I70"/>
    <mergeCell ref="H67:I67"/>
    <mergeCell ref="H77:I77"/>
    <mergeCell ref="H80:I80"/>
    <mergeCell ref="H68:I68"/>
    <mergeCell ref="H69:I69"/>
    <mergeCell ref="G35:I35"/>
    <mergeCell ref="D28:F28"/>
    <mergeCell ref="D29:F29"/>
    <mergeCell ref="D30:F30"/>
    <mergeCell ref="D31:F31"/>
    <mergeCell ref="D32:F32"/>
    <mergeCell ref="D33:F33"/>
    <mergeCell ref="D34:F34"/>
    <mergeCell ref="D35:F35"/>
    <mergeCell ref="G31:I31"/>
  </mergeCells>
  <dataValidations count="1">
    <dataValidation type="list" allowBlank="1" showInputMessage="1" showErrorMessage="1" sqref="D52:D53 D55:D57">
      <formula1>"ΝΑΙ,ΟΧΙ"</formula1>
    </dataValidation>
  </dataValidations>
  <printOptions horizontalCentered="1"/>
  <pageMargins left="0.2362204724409449" right="0.2362204724409449" top="0.55" bottom="0.5905511811023623" header="0.1968503937007874" footer="0.5118110236220472"/>
  <pageSetup horizontalDpi="600" verticalDpi="600" orientation="portrait" paperSize="9" scale="78" r:id="rId1"/>
  <headerFooter alignWithMargins="0">
    <oddFooter>&amp;L&amp;"Arial,Πλάγια"&amp;8Μέτρο 1.1.2 "Εγκατάσταση Νέων Γεωργών"&amp;C&amp;"Arial,Πλάγια"&amp;8ΠΕΡΙΓΡΑΦΗ ΕΠΙΧΕΙΡΗΜΑΤΙΚΟΥ ΣΧΕΔΙΟΥ</oddFooter>
  </headerFooter>
  <rowBreaks count="2" manualBreakCount="2">
    <brk id="48" max="255" man="1"/>
    <brk id="90" max="255" man="1"/>
  </rowBreaks>
</worksheet>
</file>

<file path=xl/worksheets/sheet13.xml><?xml version="1.0" encoding="utf-8"?>
<worksheet xmlns="http://schemas.openxmlformats.org/spreadsheetml/2006/main" xmlns:r="http://schemas.openxmlformats.org/officeDocument/2006/relationships">
  <dimension ref="A1:J85"/>
  <sheetViews>
    <sheetView showGridLines="0" showZeros="0" zoomScaleSheetLayoutView="100" zoomScalePageLayoutView="0" workbookViewId="0" topLeftCell="A19">
      <selection activeCell="M34" sqref="M34"/>
    </sheetView>
  </sheetViews>
  <sheetFormatPr defaultColWidth="9.140625" defaultRowHeight="12.75"/>
  <cols>
    <col min="1" max="1" width="3.00390625" style="18" bestFit="1" customWidth="1"/>
    <col min="2" max="5" width="9.140625" style="18" customWidth="1"/>
    <col min="6" max="6" width="27.28125" style="18" customWidth="1"/>
    <col min="7" max="7" width="3.140625" style="18" customWidth="1"/>
    <col min="8" max="8" width="9.28125" style="32" customWidth="1"/>
    <col min="9" max="9" width="5.7109375" style="32" customWidth="1"/>
    <col min="10" max="10" width="9.28125" style="32" customWidth="1"/>
    <col min="11" max="16384" width="9.140625" style="8" customWidth="1"/>
  </cols>
  <sheetData>
    <row r="1" spans="1:10" ht="36" customHeight="1">
      <c r="A1" s="1063" t="s">
        <v>1103</v>
      </c>
      <c r="B1" s="1064"/>
      <c r="C1" s="1064"/>
      <c r="D1" s="1064"/>
      <c r="E1" s="1064"/>
      <c r="F1" s="1064"/>
      <c r="G1" s="1064"/>
      <c r="H1" s="1064"/>
      <c r="I1" s="1064"/>
      <c r="J1" s="1065"/>
    </row>
    <row r="2" spans="1:10" ht="12.75">
      <c r="A2" s="24"/>
      <c r="H2" s="37" t="s">
        <v>1088</v>
      </c>
      <c r="I2" s="37"/>
      <c r="J2" s="37" t="s">
        <v>1072</v>
      </c>
    </row>
    <row r="3" spans="1:10" ht="27" customHeight="1">
      <c r="A3" s="54">
        <v>1</v>
      </c>
      <c r="B3" s="1072" t="s">
        <v>1157</v>
      </c>
      <c r="C3" s="1073"/>
      <c r="D3" s="1073"/>
      <c r="E3" s="1073"/>
      <c r="F3" s="1074"/>
      <c r="H3" s="22"/>
      <c r="I3" s="38"/>
      <c r="J3" s="22"/>
    </row>
    <row r="4" spans="1:10" s="30" customFormat="1" ht="2.25" customHeight="1">
      <c r="A4" s="52"/>
      <c r="B4" s="29"/>
      <c r="C4" s="29"/>
      <c r="D4" s="29"/>
      <c r="E4" s="29"/>
      <c r="F4" s="29"/>
      <c r="G4" s="27"/>
      <c r="H4" s="51"/>
      <c r="I4" s="38"/>
      <c r="J4" s="51"/>
    </row>
    <row r="5" spans="1:10" ht="15" customHeight="1">
      <c r="A5" s="52"/>
      <c r="B5" s="39" t="s">
        <v>1087</v>
      </c>
      <c r="C5" s="1069" t="s">
        <v>1089</v>
      </c>
      <c r="D5" s="1070"/>
      <c r="E5" s="1070"/>
      <c r="F5" s="1071"/>
      <c r="H5" s="38"/>
      <c r="I5" s="38"/>
      <c r="J5" s="38"/>
    </row>
    <row r="6" spans="1:10" ht="16.5" customHeight="1">
      <c r="A6" s="52"/>
      <c r="B6" s="9"/>
      <c r="C6" s="1066"/>
      <c r="D6" s="1067"/>
      <c r="E6" s="1067"/>
      <c r="F6" s="1068"/>
      <c r="H6" s="277"/>
      <c r="I6" s="277"/>
      <c r="J6" s="277"/>
    </row>
    <row r="7" spans="1:10" ht="16.5" customHeight="1">
      <c r="A7" s="52"/>
      <c r="B7" s="9"/>
      <c r="C7" s="40"/>
      <c r="D7" s="41"/>
      <c r="E7" s="41"/>
      <c r="F7" s="42"/>
      <c r="H7" s="277"/>
      <c r="I7" s="277"/>
      <c r="J7" s="277"/>
    </row>
    <row r="8" spans="1:10" ht="14.25" customHeight="1">
      <c r="A8" s="55"/>
      <c r="B8" s="34"/>
      <c r="C8" s="1066"/>
      <c r="D8" s="1067"/>
      <c r="E8" s="1067"/>
      <c r="F8" s="1068"/>
      <c r="H8" s="38"/>
      <c r="I8" s="38"/>
      <c r="J8" s="38"/>
    </row>
    <row r="9" spans="1:10" ht="2.25" customHeight="1">
      <c r="A9" s="27"/>
      <c r="F9" s="43"/>
      <c r="H9" s="38"/>
      <c r="I9" s="38"/>
      <c r="J9" s="38"/>
    </row>
    <row r="10" spans="1:10" ht="22.5" customHeight="1">
      <c r="A10" s="39">
        <v>2</v>
      </c>
      <c r="B10" s="1072" t="s">
        <v>1156</v>
      </c>
      <c r="C10" s="1073"/>
      <c r="D10" s="1073"/>
      <c r="E10" s="1073"/>
      <c r="F10" s="1074"/>
      <c r="H10" s="22"/>
      <c r="I10" s="38"/>
      <c r="J10" s="22"/>
    </row>
    <row r="11" spans="1:10" ht="2.25" customHeight="1">
      <c r="A11" s="27"/>
      <c r="H11" s="28"/>
      <c r="I11" s="38"/>
      <c r="J11" s="38"/>
    </row>
    <row r="12" spans="1:10" ht="12.75" customHeight="1">
      <c r="A12" s="27"/>
      <c r="B12" s="1053"/>
      <c r="C12" s="1054"/>
      <c r="D12" s="1055"/>
      <c r="E12" s="27"/>
      <c r="F12" s="31" t="s">
        <v>1090</v>
      </c>
      <c r="H12" s="28"/>
      <c r="I12" s="38"/>
      <c r="J12" s="28"/>
    </row>
    <row r="13" spans="1:10" ht="12.75">
      <c r="A13" s="27"/>
      <c r="B13" s="1059" t="s">
        <v>1237</v>
      </c>
      <c r="C13" s="1059"/>
      <c r="D13" s="1059"/>
      <c r="E13" s="27"/>
      <c r="F13" s="27"/>
      <c r="H13" s="28"/>
      <c r="I13" s="38"/>
      <c r="J13" s="28"/>
    </row>
    <row r="14" spans="1:10" ht="2.25" customHeight="1">
      <c r="A14" s="30"/>
      <c r="B14" s="30"/>
      <c r="C14" s="30"/>
      <c r="D14" s="30"/>
      <c r="E14" s="30"/>
      <c r="F14" s="30"/>
      <c r="G14" s="8"/>
      <c r="H14" s="28"/>
      <c r="I14" s="36"/>
      <c r="J14" s="28"/>
    </row>
    <row r="15" spans="1:10" ht="12.75">
      <c r="A15" s="27"/>
      <c r="B15" s="1053"/>
      <c r="C15" s="1054"/>
      <c r="D15" s="1055"/>
      <c r="E15" s="27"/>
      <c r="F15" s="31" t="s">
        <v>1091</v>
      </c>
      <c r="H15" s="28"/>
      <c r="I15" s="28"/>
      <c r="J15" s="28"/>
    </row>
    <row r="16" spans="1:10" ht="12.75">
      <c r="A16" s="27"/>
      <c r="B16" s="1059" t="s">
        <v>1237</v>
      </c>
      <c r="C16" s="1059"/>
      <c r="D16" s="1059"/>
      <c r="E16" s="27"/>
      <c r="F16" s="27"/>
      <c r="H16" s="28"/>
      <c r="I16" s="28"/>
      <c r="J16" s="28"/>
    </row>
    <row r="17" spans="1:10" ht="2.25" customHeight="1">
      <c r="A17" s="27"/>
      <c r="H17" s="28"/>
      <c r="I17" s="28"/>
      <c r="J17" s="28"/>
    </row>
    <row r="18" spans="1:10" ht="22.5" customHeight="1">
      <c r="A18" s="39">
        <v>3</v>
      </c>
      <c r="B18" s="1072" t="s">
        <v>1158</v>
      </c>
      <c r="C18" s="1073"/>
      <c r="D18" s="1073"/>
      <c r="E18" s="1073"/>
      <c r="F18" s="1074"/>
      <c r="H18" s="22"/>
      <c r="I18" s="38"/>
      <c r="J18" s="22"/>
    </row>
    <row r="19" spans="1:10" ht="2.25" customHeight="1">
      <c r="A19" s="27"/>
      <c r="H19" s="28"/>
      <c r="I19" s="38"/>
      <c r="J19" s="28"/>
    </row>
    <row r="20" spans="1:10" ht="12.75" customHeight="1">
      <c r="A20" s="27"/>
      <c r="B20" s="1053"/>
      <c r="C20" s="1054"/>
      <c r="D20" s="1055"/>
      <c r="F20" s="24" t="s">
        <v>1090</v>
      </c>
      <c r="H20" s="28"/>
      <c r="I20" s="38"/>
      <c r="J20" s="28"/>
    </row>
    <row r="21" spans="1:10" ht="11.25" customHeight="1">
      <c r="A21" s="27"/>
      <c r="B21" s="1059" t="s">
        <v>1237</v>
      </c>
      <c r="C21" s="1059"/>
      <c r="D21" s="1059"/>
      <c r="H21" s="28"/>
      <c r="I21" s="38"/>
      <c r="J21" s="28"/>
    </row>
    <row r="22" spans="1:10" ht="2.25" customHeight="1">
      <c r="A22" s="27"/>
      <c r="B22" s="27"/>
      <c r="C22" s="27"/>
      <c r="D22" s="27"/>
      <c r="H22" s="28"/>
      <c r="I22" s="28"/>
      <c r="J22" s="28"/>
    </row>
    <row r="23" spans="1:10" ht="12.75">
      <c r="A23" s="27"/>
      <c r="B23" s="1053"/>
      <c r="C23" s="1054"/>
      <c r="D23" s="1055"/>
      <c r="F23" s="24" t="s">
        <v>1092</v>
      </c>
      <c r="H23" s="28"/>
      <c r="I23" s="28"/>
      <c r="J23" s="28"/>
    </row>
    <row r="24" spans="1:10" ht="12.75">
      <c r="A24" s="27"/>
      <c r="B24" s="1059" t="s">
        <v>1237</v>
      </c>
      <c r="C24" s="1059"/>
      <c r="D24" s="1059"/>
      <c r="H24" s="28"/>
      <c r="I24" s="28"/>
      <c r="J24" s="28"/>
    </row>
    <row r="25" spans="1:10" ht="2.25" customHeight="1">
      <c r="A25" s="27"/>
      <c r="H25" s="28"/>
      <c r="I25" s="28"/>
      <c r="J25" s="28"/>
    </row>
    <row r="26" spans="1:10" ht="22.5" customHeight="1">
      <c r="A26" s="39">
        <v>4</v>
      </c>
      <c r="B26" s="1072" t="s">
        <v>123</v>
      </c>
      <c r="C26" s="1073"/>
      <c r="D26" s="1073"/>
      <c r="E26" s="1073"/>
      <c r="F26" s="1074"/>
      <c r="H26" s="22"/>
      <c r="I26" s="38"/>
      <c r="J26" s="22"/>
    </row>
    <row r="27" spans="1:10" ht="2.25" customHeight="1">
      <c r="A27" s="27"/>
      <c r="H27" s="28"/>
      <c r="I27" s="38"/>
      <c r="J27" s="28"/>
    </row>
    <row r="28" spans="1:10" ht="12.75" customHeight="1">
      <c r="A28" s="27"/>
      <c r="B28" s="1053"/>
      <c r="C28" s="1054"/>
      <c r="D28" s="1055"/>
      <c r="F28" s="24" t="s">
        <v>1090</v>
      </c>
      <c r="H28" s="28"/>
      <c r="I28" s="38"/>
      <c r="J28" s="28"/>
    </row>
    <row r="29" spans="1:10" ht="11.25" customHeight="1">
      <c r="A29" s="27"/>
      <c r="B29" s="1059" t="s">
        <v>1237</v>
      </c>
      <c r="C29" s="1059"/>
      <c r="D29" s="1059"/>
      <c r="H29" s="28"/>
      <c r="I29" s="38"/>
      <c r="J29" s="28"/>
    </row>
    <row r="30" spans="1:10" ht="2.25" customHeight="1">
      <c r="A30" s="27"/>
      <c r="B30" s="27"/>
      <c r="C30" s="27"/>
      <c r="D30" s="27"/>
      <c r="H30" s="28"/>
      <c r="I30" s="28"/>
      <c r="J30" s="28"/>
    </row>
    <row r="31" spans="1:10" ht="12.75">
      <c r="A31" s="27"/>
      <c r="B31" s="1053"/>
      <c r="C31" s="1054"/>
      <c r="D31" s="1055"/>
      <c r="F31" s="24" t="s">
        <v>1092</v>
      </c>
      <c r="H31" s="28"/>
      <c r="I31" s="28"/>
      <c r="J31" s="28"/>
    </row>
    <row r="32" spans="1:10" ht="12.75">
      <c r="A32" s="27"/>
      <c r="B32" s="1059" t="s">
        <v>1237</v>
      </c>
      <c r="C32" s="1059"/>
      <c r="D32" s="1059"/>
      <c r="H32" s="28"/>
      <c r="I32" s="28"/>
      <c r="J32" s="28"/>
    </row>
    <row r="33" spans="1:10" ht="2.25" customHeight="1">
      <c r="A33" s="27"/>
      <c r="H33" s="28"/>
      <c r="I33" s="28"/>
      <c r="J33" s="28"/>
    </row>
    <row r="34" spans="1:10" ht="12.75">
      <c r="A34" s="39">
        <v>5</v>
      </c>
      <c r="B34" s="1075" t="s">
        <v>1269</v>
      </c>
      <c r="C34" s="1076"/>
      <c r="D34" s="1076"/>
      <c r="E34" s="1076"/>
      <c r="F34" s="1077"/>
      <c r="H34" s="22"/>
      <c r="I34" s="38"/>
      <c r="J34" s="22"/>
    </row>
    <row r="35" spans="1:10" ht="2.25" customHeight="1">
      <c r="A35" s="27"/>
      <c r="H35" s="28"/>
      <c r="I35" s="38"/>
      <c r="J35" s="28"/>
    </row>
    <row r="36" spans="1:10" ht="12.75" customHeight="1">
      <c r="A36" s="27"/>
      <c r="B36" s="1053"/>
      <c r="C36" s="1054"/>
      <c r="D36" s="1055"/>
      <c r="E36" s="27"/>
      <c r="F36" s="24" t="s">
        <v>1090</v>
      </c>
      <c r="H36" s="28"/>
      <c r="I36" s="38"/>
      <c r="J36" s="28"/>
    </row>
    <row r="37" spans="1:10" ht="12.75" customHeight="1">
      <c r="A37" s="27"/>
      <c r="B37" s="1059" t="s">
        <v>1237</v>
      </c>
      <c r="C37" s="1059"/>
      <c r="D37" s="1059"/>
      <c r="E37" s="27"/>
      <c r="H37" s="28"/>
      <c r="I37" s="38"/>
      <c r="J37" s="28"/>
    </row>
    <row r="38" spans="1:10" ht="2.25" customHeight="1">
      <c r="A38" s="27"/>
      <c r="B38" s="27"/>
      <c r="C38" s="27"/>
      <c r="D38" s="27"/>
      <c r="E38" s="27"/>
      <c r="H38" s="28"/>
      <c r="I38" s="28"/>
      <c r="J38" s="28"/>
    </row>
    <row r="39" spans="1:10" ht="12.75" customHeight="1">
      <c r="A39" s="27"/>
      <c r="B39" s="1058"/>
      <c r="C39" s="1058"/>
      <c r="D39" s="1058"/>
      <c r="E39" s="27"/>
      <c r="F39" s="24" t="s">
        <v>1092</v>
      </c>
      <c r="H39" s="28"/>
      <c r="I39" s="28"/>
      <c r="J39" s="28"/>
    </row>
    <row r="40" spans="1:10" ht="12.75">
      <c r="A40" s="30"/>
      <c r="B40" s="1056" t="s">
        <v>1237</v>
      </c>
      <c r="C40" s="1056"/>
      <c r="D40" s="1056"/>
      <c r="E40" s="8"/>
      <c r="F40" s="8"/>
      <c r="G40" s="8"/>
      <c r="H40" s="28"/>
      <c r="I40" s="36"/>
      <c r="J40" s="28"/>
    </row>
    <row r="41" spans="1:10" s="30" customFormat="1" ht="2.25" customHeight="1">
      <c r="A41" s="27"/>
      <c r="B41" s="53"/>
      <c r="C41" s="53"/>
      <c r="D41" s="53"/>
      <c r="E41" s="27"/>
      <c r="F41" s="27"/>
      <c r="G41" s="27"/>
      <c r="H41" s="28"/>
      <c r="I41" s="28"/>
      <c r="J41" s="28"/>
    </row>
    <row r="42" spans="1:10" ht="22.5" customHeight="1">
      <c r="A42" s="39">
        <v>6</v>
      </c>
      <c r="B42" s="1057" t="s">
        <v>1289</v>
      </c>
      <c r="C42" s="1057"/>
      <c r="D42" s="1057"/>
      <c r="E42" s="1057"/>
      <c r="F42" s="1057"/>
      <c r="H42" s="22"/>
      <c r="I42" s="38"/>
      <c r="J42" s="22"/>
    </row>
    <row r="43" spans="1:10" s="30" customFormat="1" ht="2.25" customHeight="1">
      <c r="A43" s="52"/>
      <c r="B43" s="29"/>
      <c r="C43" s="29"/>
      <c r="D43" s="29"/>
      <c r="E43" s="29"/>
      <c r="F43" s="29"/>
      <c r="G43" s="27"/>
      <c r="H43" s="28"/>
      <c r="I43" s="38"/>
      <c r="J43" s="51"/>
    </row>
    <row r="44" spans="1:10" ht="12.75" customHeight="1">
      <c r="A44" s="52"/>
      <c r="B44" s="1058"/>
      <c r="C44" s="1058"/>
      <c r="D44" s="1058"/>
      <c r="E44" s="29"/>
      <c r="F44" s="31" t="s">
        <v>1090</v>
      </c>
      <c r="H44" s="28"/>
      <c r="I44" s="38"/>
      <c r="J44" s="28"/>
    </row>
    <row r="45" spans="1:10" ht="14.25" customHeight="1">
      <c r="A45" s="52"/>
      <c r="B45" s="1059" t="s">
        <v>1237</v>
      </c>
      <c r="C45" s="1059"/>
      <c r="D45" s="1059"/>
      <c r="E45" s="29"/>
      <c r="H45" s="28"/>
      <c r="I45" s="28"/>
      <c r="J45" s="28"/>
    </row>
    <row r="46" spans="1:10" ht="2.25" customHeight="1">
      <c r="A46" s="52"/>
      <c r="B46" s="50"/>
      <c r="C46" s="50"/>
      <c r="D46" s="50"/>
      <c r="E46" s="29"/>
      <c r="F46" s="48"/>
      <c r="G46" s="8"/>
      <c r="H46" s="28"/>
      <c r="I46" s="28"/>
      <c r="J46" s="28"/>
    </row>
    <row r="47" spans="1:10" ht="12.75" customHeight="1">
      <c r="A47" s="52"/>
      <c r="B47" s="1058"/>
      <c r="C47" s="1058"/>
      <c r="D47" s="1058"/>
      <c r="E47" s="29"/>
      <c r="F47" s="24" t="s">
        <v>1092</v>
      </c>
      <c r="H47" s="28"/>
      <c r="I47" s="28"/>
      <c r="J47" s="28"/>
    </row>
    <row r="48" spans="1:10" ht="12.75" customHeight="1">
      <c r="A48" s="52"/>
      <c r="B48" s="1056" t="s">
        <v>1237</v>
      </c>
      <c r="C48" s="1056"/>
      <c r="D48" s="1056"/>
      <c r="E48" s="29"/>
      <c r="F48" s="29"/>
      <c r="H48" s="28"/>
      <c r="I48" s="38"/>
      <c r="J48" s="28"/>
    </row>
    <row r="49" spans="1:10" s="30" customFormat="1" ht="2.25" customHeight="1">
      <c r="A49" s="52"/>
      <c r="B49" s="29"/>
      <c r="C49" s="29"/>
      <c r="D49" s="29"/>
      <c r="E49" s="29"/>
      <c r="F49" s="29"/>
      <c r="H49" s="28"/>
      <c r="I49" s="44"/>
      <c r="J49" s="51"/>
    </row>
    <row r="50" spans="1:10" ht="15" customHeight="1">
      <c r="A50" s="39">
        <v>7</v>
      </c>
      <c r="B50" s="1072" t="s">
        <v>1067</v>
      </c>
      <c r="C50" s="1073"/>
      <c r="D50" s="1073"/>
      <c r="E50" s="1073"/>
      <c r="F50" s="1074"/>
      <c r="H50" s="22"/>
      <c r="I50" s="38"/>
      <c r="J50" s="22"/>
    </row>
    <row r="51" spans="1:10" ht="2.25" customHeight="1">
      <c r="A51" s="28"/>
      <c r="B51" s="28"/>
      <c r="C51" s="28"/>
      <c r="D51" s="28"/>
      <c r="E51" s="28"/>
      <c r="F51" s="28"/>
      <c r="H51" s="28"/>
      <c r="I51" s="28"/>
      <c r="J51" s="28"/>
    </row>
    <row r="52" spans="1:10" ht="12.75" customHeight="1">
      <c r="A52" s="30"/>
      <c r="B52" s="1053"/>
      <c r="C52" s="1054"/>
      <c r="D52" s="1055"/>
      <c r="E52" s="27"/>
      <c r="F52" s="24" t="s">
        <v>1090</v>
      </c>
      <c r="G52" s="8"/>
      <c r="H52" s="44"/>
      <c r="I52" s="44"/>
      <c r="J52" s="44"/>
    </row>
    <row r="53" spans="1:10" ht="12.75" customHeight="1">
      <c r="A53" s="27"/>
      <c r="B53" s="1059" t="s">
        <v>1237</v>
      </c>
      <c r="C53" s="1059"/>
      <c r="D53" s="1059"/>
      <c r="E53" s="27"/>
      <c r="H53" s="28"/>
      <c r="I53" s="38"/>
      <c r="J53" s="38"/>
    </row>
    <row r="54" spans="1:10" ht="2.25" customHeight="1">
      <c r="A54" s="27"/>
      <c r="B54" s="27"/>
      <c r="C54" s="27"/>
      <c r="D54" s="27"/>
      <c r="E54" s="27"/>
      <c r="H54" s="28"/>
      <c r="I54" s="28"/>
      <c r="J54" s="28"/>
    </row>
    <row r="55" spans="1:10" ht="12.75" customHeight="1">
      <c r="A55" s="27"/>
      <c r="B55" s="1058"/>
      <c r="C55" s="1058"/>
      <c r="D55" s="1058"/>
      <c r="E55" s="27"/>
      <c r="F55" s="24" t="s">
        <v>1092</v>
      </c>
      <c r="H55" s="28"/>
      <c r="I55" s="28"/>
      <c r="J55" s="28"/>
    </row>
    <row r="56" spans="1:10" ht="12.75" customHeight="1">
      <c r="A56" s="27"/>
      <c r="B56" s="1056" t="s">
        <v>1237</v>
      </c>
      <c r="C56" s="1056"/>
      <c r="D56" s="1056"/>
      <c r="H56" s="28"/>
      <c r="I56" s="28"/>
      <c r="J56" s="28"/>
    </row>
    <row r="57" spans="1:10" ht="2.25" customHeight="1">
      <c r="A57" s="27"/>
      <c r="B57" s="1056"/>
      <c r="C57" s="1056"/>
      <c r="D57" s="1056"/>
      <c r="E57" s="27"/>
      <c r="H57" s="28"/>
      <c r="I57" s="28"/>
      <c r="J57" s="28"/>
    </row>
    <row r="58" spans="1:10" ht="22.5" customHeight="1">
      <c r="A58" s="39">
        <v>8</v>
      </c>
      <c r="B58" s="1057" t="s">
        <v>1059</v>
      </c>
      <c r="C58" s="1057"/>
      <c r="D58" s="1057"/>
      <c r="E58" s="1057"/>
      <c r="F58" s="1057"/>
      <c r="G58" s="181"/>
      <c r="H58" s="275"/>
      <c r="I58" s="276"/>
      <c r="J58" s="275"/>
    </row>
    <row r="59" spans="1:10" ht="6.75" customHeight="1">
      <c r="A59" s="8"/>
      <c r="B59" s="8"/>
      <c r="C59" s="8"/>
      <c r="D59" s="8"/>
      <c r="E59" s="8"/>
      <c r="F59" s="8"/>
      <c r="G59" s="8"/>
      <c r="H59" s="35"/>
      <c r="I59" s="35"/>
      <c r="J59" s="35"/>
    </row>
    <row r="60" spans="1:10" ht="27.75" customHeight="1">
      <c r="A60" s="39">
        <v>9</v>
      </c>
      <c r="B60" s="1057" t="s">
        <v>1382</v>
      </c>
      <c r="C60" s="1057"/>
      <c r="D60" s="1057"/>
      <c r="E60" s="1057"/>
      <c r="F60" s="1057"/>
      <c r="G60" s="181"/>
      <c r="H60" s="275"/>
      <c r="I60" s="276"/>
      <c r="J60" s="275"/>
    </row>
    <row r="61" spans="1:10" ht="6" customHeight="1">
      <c r="A61" s="52"/>
      <c r="B61" s="29"/>
      <c r="C61" s="29"/>
      <c r="D61" s="29"/>
      <c r="E61" s="29"/>
      <c r="F61" s="29"/>
      <c r="G61" s="181"/>
      <c r="H61" s="276"/>
      <c r="I61" s="276"/>
      <c r="J61" s="276"/>
    </row>
    <row r="62" spans="1:10" ht="28.5" customHeight="1">
      <c r="A62" s="39">
        <v>10</v>
      </c>
      <c r="B62" s="1057" t="s">
        <v>52</v>
      </c>
      <c r="C62" s="1057"/>
      <c r="D62" s="1057"/>
      <c r="E62" s="1057"/>
      <c r="F62" s="1057"/>
      <c r="H62" s="22"/>
      <c r="I62" s="38"/>
      <c r="J62" s="22"/>
    </row>
    <row r="63" spans="1:10" ht="2.25" customHeight="1">
      <c r="A63" s="28"/>
      <c r="B63" s="28"/>
      <c r="C63" s="28"/>
      <c r="D63" s="28"/>
      <c r="E63" s="28"/>
      <c r="F63" s="28"/>
      <c r="H63" s="28"/>
      <c r="I63" s="28"/>
      <c r="J63" s="28"/>
    </row>
    <row r="64" spans="1:10" ht="12.75">
      <c r="A64" s="30"/>
      <c r="B64" s="1058"/>
      <c r="C64" s="1058"/>
      <c r="D64" s="1058"/>
      <c r="E64" s="1058"/>
      <c r="F64" s="1058"/>
      <c r="G64" s="8"/>
      <c r="H64" s="44"/>
      <c r="I64" s="44"/>
      <c r="J64" s="44"/>
    </row>
    <row r="65" spans="1:10" ht="12.75">
      <c r="A65" s="27"/>
      <c r="B65" s="1056" t="s">
        <v>1298</v>
      </c>
      <c r="C65" s="1056"/>
      <c r="D65" s="1056"/>
      <c r="E65" s="27"/>
      <c r="H65" s="28"/>
      <c r="I65" s="38"/>
      <c r="J65" s="38"/>
    </row>
    <row r="66" spans="1:10" ht="2.25" customHeight="1">
      <c r="A66" s="27"/>
      <c r="B66" s="27"/>
      <c r="C66" s="27"/>
      <c r="D66" s="27"/>
      <c r="E66" s="27"/>
      <c r="H66" s="28"/>
      <c r="I66" s="28"/>
      <c r="J66" s="28"/>
    </row>
    <row r="67" spans="1:10" ht="13.5" thickBot="1">
      <c r="A67" s="27"/>
      <c r="B67" s="1060"/>
      <c r="C67" s="1061"/>
      <c r="D67" s="1062"/>
      <c r="E67" s="27"/>
      <c r="F67" s="24"/>
      <c r="H67" s="28"/>
      <c r="I67" s="28"/>
      <c r="J67" s="28"/>
    </row>
    <row r="68" spans="1:10" ht="12.75">
      <c r="A68" s="27"/>
      <c r="B68" s="1056" t="s">
        <v>1237</v>
      </c>
      <c r="C68" s="1056"/>
      <c r="D68" s="1056"/>
      <c r="H68" s="28"/>
      <c r="I68" s="28"/>
      <c r="J68" s="28"/>
    </row>
    <row r="69" ht="6" customHeight="1"/>
    <row r="70" spans="1:10" ht="15" customHeight="1">
      <c r="A70" s="1081">
        <v>11</v>
      </c>
      <c r="B70" s="1087" t="s">
        <v>1299</v>
      </c>
      <c r="C70" s="1088"/>
      <c r="D70" s="1088"/>
      <c r="E70" s="1088"/>
      <c r="F70" s="1088"/>
      <c r="G70" s="1088"/>
      <c r="H70" s="1088"/>
      <c r="I70" s="1088"/>
      <c r="J70" s="1089"/>
    </row>
    <row r="71" spans="1:10" ht="17.25" customHeight="1">
      <c r="A71" s="1082"/>
      <c r="B71" s="1090"/>
      <c r="C71" s="1091"/>
      <c r="D71" s="1091"/>
      <c r="E71" s="1091"/>
      <c r="F71" s="1091"/>
      <c r="G71" s="1091"/>
      <c r="H71" s="1091"/>
      <c r="I71" s="1091"/>
      <c r="J71" s="1092"/>
    </row>
    <row r="72" ht="6" customHeight="1"/>
    <row r="73" spans="2:6" ht="12.75">
      <c r="B73" s="1053"/>
      <c r="C73" s="1054"/>
      <c r="D73" s="1055"/>
      <c r="F73" s="24" t="s">
        <v>1090</v>
      </c>
    </row>
    <row r="74" spans="2:4" ht="12.75">
      <c r="B74" s="1059" t="s">
        <v>1237</v>
      </c>
      <c r="C74" s="1059"/>
      <c r="D74" s="1059"/>
    </row>
    <row r="75" spans="2:4" ht="6" customHeight="1">
      <c r="B75" s="27"/>
      <c r="C75" s="27"/>
      <c r="D75" s="27"/>
    </row>
    <row r="76" spans="2:6" ht="12.75">
      <c r="B76" s="1053"/>
      <c r="C76" s="1054"/>
      <c r="D76" s="1055"/>
      <c r="F76" s="24" t="s">
        <v>1092</v>
      </c>
    </row>
    <row r="77" spans="2:4" ht="12.75">
      <c r="B77" s="1059" t="s">
        <v>1237</v>
      </c>
      <c r="C77" s="1059"/>
      <c r="D77" s="1059"/>
    </row>
    <row r="78" spans="2:4" ht="12.75">
      <c r="B78" s="27"/>
      <c r="C78" s="27"/>
      <c r="D78" s="27"/>
    </row>
    <row r="79" spans="4:10" ht="12.75">
      <c r="D79" s="1084" t="s">
        <v>1300</v>
      </c>
      <c r="E79" s="1084"/>
      <c r="F79" s="32"/>
      <c r="G79" s="27"/>
      <c r="H79" s="1080" t="s">
        <v>1117</v>
      </c>
      <c r="I79" s="1080"/>
      <c r="J79" s="1080"/>
    </row>
    <row r="80" spans="6:10" ht="12.75" customHeight="1">
      <c r="F80" s="32"/>
      <c r="G80" s="27"/>
      <c r="H80" s="1078"/>
      <c r="I80" s="1078"/>
      <c r="J80" s="1078"/>
    </row>
    <row r="81" spans="6:10" ht="12.75" customHeight="1">
      <c r="F81" s="32"/>
      <c r="G81" s="57"/>
      <c r="H81" s="56"/>
      <c r="I81" s="56"/>
      <c r="J81" s="56"/>
    </row>
    <row r="82" spans="4:10" ht="12.75" customHeight="1">
      <c r="D82" s="1083" t="s">
        <v>1115</v>
      </c>
      <c r="E82" s="1083"/>
      <c r="F82" s="37"/>
      <c r="G82" s="58"/>
      <c r="H82" s="1079" t="s">
        <v>1115</v>
      </c>
      <c r="I82" s="1079"/>
      <c r="J82" s="1079"/>
    </row>
    <row r="83" spans="6:10" ht="12.75" customHeight="1">
      <c r="F83" s="32"/>
      <c r="G83" s="27"/>
      <c r="H83" s="28"/>
      <c r="I83" s="28"/>
      <c r="J83" s="28"/>
    </row>
    <row r="84" spans="6:10" ht="12.75" customHeight="1">
      <c r="F84" s="32"/>
      <c r="G84" s="27"/>
      <c r="H84" s="28"/>
      <c r="I84" s="28"/>
      <c r="J84" s="28"/>
    </row>
    <row r="85" spans="3:10" ht="12.75" customHeight="1">
      <c r="C85" s="8"/>
      <c r="D85" s="1086" t="s">
        <v>50</v>
      </c>
      <c r="E85" s="1086"/>
      <c r="F85" s="45"/>
      <c r="G85" s="59"/>
      <c r="H85" s="1085" t="s">
        <v>1301</v>
      </c>
      <c r="I85" s="1085"/>
      <c r="J85" s="1085"/>
    </row>
    <row r="86" ht="12.75" customHeight="1"/>
  </sheetData>
  <sheetProtection selectLockedCells="1"/>
  <mergeCells count="56">
    <mergeCell ref="A70:A71"/>
    <mergeCell ref="D82:E82"/>
    <mergeCell ref="D79:E79"/>
    <mergeCell ref="H85:J85"/>
    <mergeCell ref="D85:E85"/>
    <mergeCell ref="B70:J71"/>
    <mergeCell ref="B73:D73"/>
    <mergeCell ref="B74:D74"/>
    <mergeCell ref="B76:D76"/>
    <mergeCell ref="B77:D77"/>
    <mergeCell ref="H80:J80"/>
    <mergeCell ref="H82:J82"/>
    <mergeCell ref="H79:J79"/>
    <mergeCell ref="B23:D23"/>
    <mergeCell ref="B55:D55"/>
    <mergeCell ref="B56:D56"/>
    <mergeCell ref="B57:D57"/>
    <mergeCell ref="B39:D39"/>
    <mergeCell ref="B40:D40"/>
    <mergeCell ref="B50:F50"/>
    <mergeCell ref="B24:D24"/>
    <mergeCell ref="B10:F10"/>
    <mergeCell ref="B18:F18"/>
    <mergeCell ref="B20:D20"/>
    <mergeCell ref="B21:D21"/>
    <mergeCell ref="B12:D12"/>
    <mergeCell ref="B13:D13"/>
    <mergeCell ref="B15:D15"/>
    <mergeCell ref="B16:D16"/>
    <mergeCell ref="A1:J1"/>
    <mergeCell ref="C6:F6"/>
    <mergeCell ref="C8:F8"/>
    <mergeCell ref="C5:F5"/>
    <mergeCell ref="B3:F3"/>
    <mergeCell ref="B34:F34"/>
    <mergeCell ref="B32:D32"/>
    <mergeCell ref="B26:F26"/>
    <mergeCell ref="B28:D28"/>
    <mergeCell ref="B29:D29"/>
    <mergeCell ref="B37:D37"/>
    <mergeCell ref="B67:D67"/>
    <mergeCell ref="B60:F60"/>
    <mergeCell ref="B62:F62"/>
    <mergeCell ref="B64:F64"/>
    <mergeCell ref="B52:D52"/>
    <mergeCell ref="B53:D53"/>
    <mergeCell ref="B31:D31"/>
    <mergeCell ref="B68:D68"/>
    <mergeCell ref="B65:D65"/>
    <mergeCell ref="B42:F42"/>
    <mergeCell ref="B44:D44"/>
    <mergeCell ref="B45:D45"/>
    <mergeCell ref="B47:D47"/>
    <mergeCell ref="B48:D48"/>
    <mergeCell ref="B58:F58"/>
    <mergeCell ref="B36:D36"/>
  </mergeCells>
  <dataValidations count="1">
    <dataValidation type="list" allowBlank="1" showInputMessage="1" showErrorMessage="1" sqref="H58 J60:J63 H60:H63 J58 H42 H34 J34 J26 J3:J4 H10 J10 H18 J18 H3:H4 H26 J49:J51 J42:J43 H50:H51">
      <formula1>"ΝΑΙ,ΟΧΙ"</formula1>
    </dataValidation>
  </dataValidations>
  <printOptions horizontalCentered="1"/>
  <pageMargins left="0.2362204724409449" right="0.2755905511811024" top="0.5905511811023623" bottom="0.5118110236220472" header="0.5118110236220472" footer="0.2755905511811024"/>
  <pageSetup firstPageNumber="9" useFirstPageNumber="1" horizontalDpi="300" verticalDpi="300" orientation="portrait" paperSize="9" scale="81" r:id="rId1"/>
  <headerFooter alignWithMargins="0">
    <oddFooter>&amp;L&amp;"Arial,Πλάγια"&amp;8Μέτρο 1.1.2 "Εγκατάσταση Νέων Γεωργών"&amp;C&amp;"Arial,Πλάγια"&amp;8ΕΡΩΤΗΜΑΤΟΛΟΓΙΟ ΠΡΟΣΔΙΟΡΙΣΜΟΥ ΗΜ/ΝΙΑΣ 1ΗΣ ΕΓΚΑΤΑΣΤΑΣΗΣ</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75"/>
  <sheetViews>
    <sheetView showGridLines="0" showZeros="0" zoomScaleSheetLayoutView="85" zoomScalePageLayoutView="0" workbookViewId="0" topLeftCell="A1">
      <selection activeCell="C6" sqref="C6"/>
    </sheetView>
  </sheetViews>
  <sheetFormatPr defaultColWidth="9.140625" defaultRowHeight="12.75"/>
  <cols>
    <col min="1" max="1" width="7.421875" style="198" customWidth="1"/>
    <col min="2" max="2" width="6.57421875" style="196" customWidth="1"/>
    <col min="3" max="3" width="37.28125" style="196" customWidth="1"/>
    <col min="4" max="6" width="37.28125" style="188" customWidth="1"/>
    <col min="7" max="16384" width="9.140625" style="188" customWidth="1"/>
  </cols>
  <sheetData>
    <row r="1" spans="1:6" s="492" customFormat="1" ht="16.5" customHeight="1">
      <c r="A1" s="1100" t="s">
        <v>1383</v>
      </c>
      <c r="B1" s="1101"/>
      <c r="C1" s="1101"/>
      <c r="D1" s="1101"/>
      <c r="E1" s="1101"/>
      <c r="F1" s="1101"/>
    </row>
    <row r="2" spans="1:6" s="494" customFormat="1" ht="24" customHeight="1">
      <c r="A2" s="442"/>
      <c r="B2" s="442"/>
      <c r="C2" s="236" t="s">
        <v>1384</v>
      </c>
      <c r="D2" s="1102" t="s">
        <v>126</v>
      </c>
      <c r="E2" s="1102"/>
      <c r="F2" s="493" t="s">
        <v>102</v>
      </c>
    </row>
    <row r="3" spans="1:6" s="494" customFormat="1" ht="15" customHeight="1">
      <c r="A3" s="442"/>
      <c r="B3" s="442"/>
      <c r="C3" s="236" t="s">
        <v>107</v>
      </c>
      <c r="D3" s="495" t="s">
        <v>125</v>
      </c>
      <c r="E3" s="490"/>
      <c r="F3" s="490" t="s">
        <v>103</v>
      </c>
    </row>
    <row r="4" spans="1:6" s="494" customFormat="1" ht="15" customHeight="1">
      <c r="A4" s="442"/>
      <c r="B4" s="442"/>
      <c r="C4" s="236" t="s">
        <v>106</v>
      </c>
      <c r="D4" s="495" t="s">
        <v>125</v>
      </c>
      <c r="E4" s="490" t="s">
        <v>109</v>
      </c>
      <c r="F4" s="490"/>
    </row>
    <row r="5" spans="1:6" s="494" customFormat="1" ht="15" customHeight="1">
      <c r="A5" s="442"/>
      <c r="B5" s="442"/>
      <c r="C5" s="236" t="s">
        <v>105</v>
      </c>
      <c r="D5" s="495" t="s">
        <v>125</v>
      </c>
      <c r="E5" s="490"/>
      <c r="F5" s="490"/>
    </row>
    <row r="6" spans="1:6" s="494" customFormat="1" ht="15" customHeight="1">
      <c r="A6" s="442"/>
      <c r="B6" s="442"/>
      <c r="C6" s="236" t="s">
        <v>104</v>
      </c>
      <c r="D6" s="495" t="s">
        <v>125</v>
      </c>
      <c r="E6" s="490"/>
      <c r="F6" s="490"/>
    </row>
    <row r="7" spans="1:6" s="494" customFormat="1" ht="15" customHeight="1">
      <c r="A7" s="442"/>
      <c r="B7" s="442"/>
      <c r="C7" s="236" t="s">
        <v>108</v>
      </c>
      <c r="D7" s="495" t="s">
        <v>125</v>
      </c>
      <c r="E7" s="490"/>
      <c r="F7" s="490"/>
    </row>
    <row r="8" spans="2:6" ht="15" customHeight="1">
      <c r="B8" s="186"/>
      <c r="C8" s="569" t="s">
        <v>91</v>
      </c>
      <c r="D8" s="569"/>
      <c r="E8" s="569"/>
      <c r="F8" s="242"/>
    </row>
    <row r="9" spans="1:4" ht="15" customHeight="1">
      <c r="A9" s="195"/>
      <c r="B9" s="187"/>
      <c r="C9" s="187"/>
      <c r="D9" s="186"/>
    </row>
    <row r="10" spans="1:6" s="189" customFormat="1" ht="15" customHeight="1">
      <c r="A10" s="182" t="s">
        <v>1136</v>
      </c>
      <c r="B10" s="1093" t="s">
        <v>51</v>
      </c>
      <c r="C10" s="1093"/>
      <c r="D10" s="1093"/>
      <c r="E10" s="1093"/>
      <c r="F10" s="1093"/>
    </row>
    <row r="11" spans="1:6" s="189" customFormat="1" ht="15" customHeight="1">
      <c r="A11" s="182" t="s">
        <v>1137</v>
      </c>
      <c r="B11" s="1093" t="s">
        <v>1145</v>
      </c>
      <c r="C11" s="1093"/>
      <c r="D11" s="1093"/>
      <c r="E11" s="1093"/>
      <c r="F11" s="1093"/>
    </row>
    <row r="12" spans="1:6" s="189" customFormat="1" ht="15" customHeight="1">
      <c r="A12" s="182" t="s">
        <v>1138</v>
      </c>
      <c r="B12" s="1093" t="s">
        <v>78</v>
      </c>
      <c r="C12" s="1093"/>
      <c r="D12" s="1093"/>
      <c r="E12" s="1093"/>
      <c r="F12" s="1093"/>
    </row>
    <row r="13" spans="1:6" s="189" customFormat="1" ht="15" customHeight="1">
      <c r="A13" s="182" t="s">
        <v>1139</v>
      </c>
      <c r="B13" s="1093" t="s">
        <v>1146</v>
      </c>
      <c r="C13" s="1093"/>
      <c r="D13" s="1093"/>
      <c r="E13" s="1093"/>
      <c r="F13" s="1093"/>
    </row>
    <row r="14" spans="1:6" s="190" customFormat="1" ht="15" customHeight="1">
      <c r="A14" s="184" t="s">
        <v>1140</v>
      </c>
      <c r="B14" s="1096" t="s">
        <v>79</v>
      </c>
      <c r="C14" s="1096"/>
      <c r="D14" s="1096"/>
      <c r="E14" s="1096"/>
      <c r="F14" s="1096"/>
    </row>
    <row r="15" spans="1:6" s="189" customFormat="1" ht="15" customHeight="1">
      <c r="A15" s="182" t="s">
        <v>1141</v>
      </c>
      <c r="B15" s="1109" t="s">
        <v>1366</v>
      </c>
      <c r="C15" s="1109"/>
      <c r="D15" s="1109"/>
      <c r="E15" s="1109"/>
      <c r="F15" s="1109"/>
    </row>
    <row r="16" spans="1:6" s="189" customFormat="1" ht="38.25" customHeight="1">
      <c r="A16" s="182" t="s">
        <v>1142</v>
      </c>
      <c r="B16" s="1093" t="s">
        <v>124</v>
      </c>
      <c r="C16" s="1093"/>
      <c r="D16" s="1093"/>
      <c r="E16" s="1093"/>
      <c r="F16" s="1093"/>
    </row>
    <row r="17" spans="1:6" s="189" customFormat="1" ht="26.25" customHeight="1">
      <c r="A17" s="182" t="s">
        <v>135</v>
      </c>
      <c r="B17" s="1093" t="s">
        <v>1147</v>
      </c>
      <c r="C17" s="1093"/>
      <c r="D17" s="1093"/>
      <c r="E17" s="1093"/>
      <c r="F17" s="1093"/>
    </row>
    <row r="18" spans="1:6" s="189" customFormat="1" ht="15" customHeight="1">
      <c r="A18" s="182" t="s">
        <v>136</v>
      </c>
      <c r="B18" s="1109" t="s">
        <v>1367</v>
      </c>
      <c r="C18" s="1109"/>
      <c r="D18" s="1109"/>
      <c r="E18" s="1109"/>
      <c r="F18" s="1109"/>
    </row>
    <row r="19" spans="1:6" s="189" customFormat="1" ht="50.25" customHeight="1">
      <c r="A19" s="182" t="s">
        <v>1271</v>
      </c>
      <c r="B19" s="1093" t="s">
        <v>81</v>
      </c>
      <c r="C19" s="1093"/>
      <c r="D19" s="1093"/>
      <c r="E19" s="1093"/>
      <c r="F19" s="1093"/>
    </row>
    <row r="20" spans="1:6" s="189" customFormat="1" ht="15" customHeight="1">
      <c r="A20" s="1113" t="s">
        <v>137</v>
      </c>
      <c r="B20" s="182" t="s">
        <v>139</v>
      </c>
      <c r="C20" s="1093" t="s">
        <v>1270</v>
      </c>
      <c r="D20" s="1093"/>
      <c r="E20" s="1093"/>
      <c r="F20" s="1093"/>
    </row>
    <row r="21" spans="1:6" s="189" customFormat="1" ht="15" customHeight="1">
      <c r="A21" s="1114"/>
      <c r="B21" s="182" t="s">
        <v>140</v>
      </c>
      <c r="C21" s="1093" t="s">
        <v>53</v>
      </c>
      <c r="D21" s="1093"/>
      <c r="E21" s="1093"/>
      <c r="F21" s="1093"/>
    </row>
    <row r="22" spans="1:6" s="189" customFormat="1" ht="26.25" customHeight="1">
      <c r="A22" s="1115"/>
      <c r="B22" s="182" t="s">
        <v>141</v>
      </c>
      <c r="C22" s="1093" t="s">
        <v>54</v>
      </c>
      <c r="D22" s="1093"/>
      <c r="E22" s="1093"/>
      <c r="F22" s="1093"/>
    </row>
    <row r="23" spans="1:6" s="190" customFormat="1" ht="37.5" customHeight="1">
      <c r="A23" s="184" t="s">
        <v>1143</v>
      </c>
      <c r="B23" s="1096" t="s">
        <v>1373</v>
      </c>
      <c r="C23" s="1096"/>
      <c r="D23" s="1096"/>
      <c r="E23" s="1096"/>
      <c r="F23" s="1096"/>
    </row>
    <row r="24" spans="1:6" s="191" customFormat="1" ht="15" customHeight="1">
      <c r="A24" s="1113" t="s">
        <v>138</v>
      </c>
      <c r="B24" s="1121" t="s">
        <v>55</v>
      </c>
      <c r="C24" s="1121"/>
      <c r="D24" s="1121"/>
      <c r="E24" s="1121"/>
      <c r="F24" s="1121"/>
    </row>
    <row r="25" spans="1:6" s="191" customFormat="1" ht="27" customHeight="1">
      <c r="A25" s="1116"/>
      <c r="B25" s="1122" t="s">
        <v>1135</v>
      </c>
      <c r="C25" s="1122"/>
      <c r="D25" s="1122"/>
      <c r="E25" s="1122"/>
      <c r="F25" s="1122"/>
    </row>
    <row r="26" spans="1:6" s="191" customFormat="1" ht="26.25" customHeight="1">
      <c r="A26" s="1116"/>
      <c r="B26" s="183" t="s">
        <v>1153</v>
      </c>
      <c r="C26" s="1093" t="s">
        <v>57</v>
      </c>
      <c r="D26" s="1093"/>
      <c r="E26" s="1093"/>
      <c r="F26" s="1093"/>
    </row>
    <row r="27" spans="1:6" s="191" customFormat="1" ht="26.25" customHeight="1">
      <c r="A27" s="1116"/>
      <c r="B27" s="183" t="s">
        <v>128</v>
      </c>
      <c r="C27" s="1093" t="s">
        <v>111</v>
      </c>
      <c r="D27" s="1093"/>
      <c r="E27" s="1093"/>
      <c r="F27" s="1093"/>
    </row>
    <row r="28" spans="1:6" s="191" customFormat="1" ht="15" customHeight="1">
      <c r="A28" s="1116"/>
      <c r="B28" s="183" t="s">
        <v>1154</v>
      </c>
      <c r="C28" s="1093" t="s">
        <v>1152</v>
      </c>
      <c r="D28" s="1093"/>
      <c r="E28" s="1093"/>
      <c r="F28" s="1093"/>
    </row>
    <row r="29" spans="1:6" s="191" customFormat="1" ht="26.25" customHeight="1">
      <c r="A29" s="1116"/>
      <c r="B29" s="185" t="s">
        <v>1155</v>
      </c>
      <c r="C29" s="1096" t="s">
        <v>115</v>
      </c>
      <c r="D29" s="1096"/>
      <c r="E29" s="1096"/>
      <c r="F29" s="1096"/>
    </row>
    <row r="30" spans="1:6" s="191" customFormat="1" ht="37.5" customHeight="1">
      <c r="A30" s="1116"/>
      <c r="B30" s="185" t="s">
        <v>142</v>
      </c>
      <c r="C30" s="1096" t="s">
        <v>216</v>
      </c>
      <c r="D30" s="1096"/>
      <c r="E30" s="1096"/>
      <c r="F30" s="1096"/>
    </row>
    <row r="31" spans="1:6" s="191" customFormat="1" ht="26.25" customHeight="1">
      <c r="A31" s="1116"/>
      <c r="B31" s="185" t="s">
        <v>1166</v>
      </c>
      <c r="C31" s="1096" t="s">
        <v>1374</v>
      </c>
      <c r="D31" s="1096"/>
      <c r="E31" s="1096"/>
      <c r="F31" s="1096"/>
    </row>
    <row r="32" spans="1:6" s="192" customFormat="1" ht="26.25" customHeight="1">
      <c r="A32" s="1117"/>
      <c r="B32" s="185" t="s">
        <v>129</v>
      </c>
      <c r="C32" s="1096" t="s">
        <v>132</v>
      </c>
      <c r="D32" s="1096"/>
      <c r="E32" s="1096"/>
      <c r="F32" s="1096"/>
    </row>
    <row r="33" spans="1:6" s="191" customFormat="1" ht="15" customHeight="1">
      <c r="A33" s="1113" t="s">
        <v>143</v>
      </c>
      <c r="B33" s="1129" t="s">
        <v>1148</v>
      </c>
      <c r="C33" s="1129"/>
      <c r="D33" s="1129"/>
      <c r="E33" s="1129"/>
      <c r="F33" s="1129"/>
    </row>
    <row r="34" spans="1:6" s="191" customFormat="1" ht="26.25" customHeight="1">
      <c r="A34" s="1114"/>
      <c r="B34" s="183" t="s">
        <v>144</v>
      </c>
      <c r="C34" s="1096" t="s">
        <v>130</v>
      </c>
      <c r="D34" s="1096"/>
      <c r="E34" s="1096"/>
      <c r="F34" s="1096"/>
    </row>
    <row r="35" spans="1:6" s="191" customFormat="1" ht="15" customHeight="1">
      <c r="A35" s="1116"/>
      <c r="B35" s="183" t="s">
        <v>145</v>
      </c>
      <c r="C35" s="1093" t="s">
        <v>116</v>
      </c>
      <c r="D35" s="1093"/>
      <c r="E35" s="1093"/>
      <c r="F35" s="1093"/>
    </row>
    <row r="36" spans="1:6" s="191" customFormat="1" ht="26.25" customHeight="1">
      <c r="A36" s="1116"/>
      <c r="B36" s="183" t="s">
        <v>146</v>
      </c>
      <c r="C36" s="1093" t="s">
        <v>80</v>
      </c>
      <c r="D36" s="1093"/>
      <c r="E36" s="1093"/>
      <c r="F36" s="1093"/>
    </row>
    <row r="37" spans="1:6" s="191" customFormat="1" ht="15" customHeight="1">
      <c r="A37" s="1116"/>
      <c r="B37" s="183" t="s">
        <v>147</v>
      </c>
      <c r="C37" s="1093" t="s">
        <v>1159</v>
      </c>
      <c r="D37" s="1093"/>
      <c r="E37" s="1093"/>
      <c r="F37" s="1093"/>
    </row>
    <row r="38" spans="1:6" s="191" customFormat="1" ht="39.75" customHeight="1">
      <c r="A38" s="1116"/>
      <c r="B38" s="183" t="s">
        <v>148</v>
      </c>
      <c r="C38" s="1093" t="s">
        <v>1161</v>
      </c>
      <c r="D38" s="1093"/>
      <c r="E38" s="1093"/>
      <c r="F38" s="1093"/>
    </row>
    <row r="39" spans="1:6" s="192" customFormat="1" ht="15" customHeight="1">
      <c r="A39" s="1116"/>
      <c r="B39" s="185" t="s">
        <v>149</v>
      </c>
      <c r="C39" s="1096" t="s">
        <v>1162</v>
      </c>
      <c r="D39" s="1096"/>
      <c r="E39" s="1096"/>
      <c r="F39" s="1096"/>
    </row>
    <row r="40" spans="1:6" s="192" customFormat="1" ht="26.25" customHeight="1">
      <c r="A40" s="1116"/>
      <c r="B40" s="185" t="s">
        <v>150</v>
      </c>
      <c r="C40" s="1096" t="s">
        <v>127</v>
      </c>
      <c r="D40" s="1096"/>
      <c r="E40" s="1096"/>
      <c r="F40" s="1096"/>
    </row>
    <row r="41" spans="1:6" s="191" customFormat="1" ht="15" customHeight="1">
      <c r="A41" s="1116"/>
      <c r="B41" s="183" t="s">
        <v>151</v>
      </c>
      <c r="C41" s="1093" t="s">
        <v>1163</v>
      </c>
      <c r="D41" s="1093"/>
      <c r="E41" s="1093"/>
      <c r="F41" s="1093"/>
    </row>
    <row r="42" spans="1:6" s="191" customFormat="1" ht="15" customHeight="1">
      <c r="A42" s="1117"/>
      <c r="B42" s="183" t="s">
        <v>152</v>
      </c>
      <c r="C42" s="1093" t="s">
        <v>1164</v>
      </c>
      <c r="D42" s="1093"/>
      <c r="E42" s="1093"/>
      <c r="F42" s="1093"/>
    </row>
    <row r="43" spans="1:6" s="191" customFormat="1" ht="15" customHeight="1">
      <c r="A43" s="193" t="s">
        <v>153</v>
      </c>
      <c r="B43" s="1093" t="s">
        <v>156</v>
      </c>
      <c r="C43" s="1093"/>
      <c r="D43" s="1093"/>
      <c r="E43" s="1093"/>
      <c r="F43" s="1093"/>
    </row>
    <row r="44" spans="1:6" s="191" customFormat="1" ht="15" customHeight="1">
      <c r="A44" s="182" t="s">
        <v>155</v>
      </c>
      <c r="B44" s="1093" t="s">
        <v>1149</v>
      </c>
      <c r="C44" s="1093"/>
      <c r="D44" s="1093"/>
      <c r="E44" s="1093"/>
      <c r="F44" s="1093"/>
    </row>
    <row r="45" spans="1:6" s="192" customFormat="1" ht="14.25" customHeight="1">
      <c r="A45" s="184" t="s">
        <v>1144</v>
      </c>
      <c r="B45" s="1096" t="s">
        <v>1272</v>
      </c>
      <c r="C45" s="1096"/>
      <c r="D45" s="1096"/>
      <c r="E45" s="1096"/>
      <c r="F45" s="1096"/>
    </row>
    <row r="46" spans="1:6" s="191" customFormat="1" ht="15.75" customHeight="1">
      <c r="A46" s="1110" t="s">
        <v>154</v>
      </c>
      <c r="B46" s="1093" t="s">
        <v>1290</v>
      </c>
      <c r="C46" s="1093"/>
      <c r="D46" s="1093"/>
      <c r="E46" s="1093"/>
      <c r="F46" s="1093"/>
    </row>
    <row r="47" spans="1:6" s="191" customFormat="1" ht="15" customHeight="1">
      <c r="A47" s="1111"/>
      <c r="B47" s="1123" t="s">
        <v>97</v>
      </c>
      <c r="C47" s="1124"/>
      <c r="D47" s="1124"/>
      <c r="E47" s="1124"/>
      <c r="F47" s="1125"/>
    </row>
    <row r="48" spans="1:6" s="191" customFormat="1" ht="15" customHeight="1">
      <c r="A48" s="1112"/>
      <c r="B48" s="1126"/>
      <c r="C48" s="1127"/>
      <c r="D48" s="1127"/>
      <c r="E48" s="1127"/>
      <c r="F48" s="1128"/>
    </row>
    <row r="49" spans="1:6" s="191" customFormat="1" ht="18.75" customHeight="1">
      <c r="A49" s="1110" t="s">
        <v>181</v>
      </c>
      <c r="B49" s="1097" t="s">
        <v>1150</v>
      </c>
      <c r="C49" s="1098"/>
      <c r="D49" s="1098"/>
      <c r="E49" s="1098"/>
      <c r="F49" s="1099"/>
    </row>
    <row r="50" spans="1:6" s="191" customFormat="1" ht="15" customHeight="1">
      <c r="A50" s="1112"/>
      <c r="B50" s="1118" t="s">
        <v>96</v>
      </c>
      <c r="C50" s="1119"/>
      <c r="D50" s="1119"/>
      <c r="E50" s="1119"/>
      <c r="F50" s="1120"/>
    </row>
    <row r="51" spans="1:6" s="191" customFormat="1" ht="15" customHeight="1">
      <c r="A51" s="182" t="s">
        <v>182</v>
      </c>
      <c r="B51" s="1097" t="s">
        <v>1151</v>
      </c>
      <c r="C51" s="1098"/>
      <c r="D51" s="1098"/>
      <c r="E51" s="1098"/>
      <c r="F51" s="1099"/>
    </row>
    <row r="52" spans="1:4" s="484" customFormat="1" ht="15" customHeight="1">
      <c r="A52" s="481"/>
      <c r="B52" s="482"/>
      <c r="C52" s="482"/>
      <c r="D52" s="483"/>
    </row>
    <row r="53" spans="1:6" s="485" customFormat="1" ht="15" customHeight="1">
      <c r="A53" s="241"/>
      <c r="B53" s="241"/>
      <c r="C53" s="1095" t="s">
        <v>98</v>
      </c>
      <c r="D53" s="1095"/>
      <c r="E53" s="813"/>
      <c r="F53" s="813"/>
    </row>
    <row r="54" spans="1:6" s="485" customFormat="1" ht="15" customHeight="1">
      <c r="A54" s="241"/>
      <c r="B54" s="241"/>
      <c r="C54" s="1094" t="str">
        <f>IF(E53="","ΣΥΜΠΛΗΡΩΣΤΕ ΤΟΝ ΑΡΙΘΜΟ ΛΟΓΑΡΙΑΣΜΟΥ","")</f>
        <v>ΣΥΜΠΛΗΡΩΣΤΕ ΤΟΝ ΑΡΙΘΜΟ ΛΟΓΑΡΙΑΣΜΟΥ</v>
      </c>
      <c r="D54" s="1094"/>
      <c r="E54" s="486"/>
      <c r="F54" s="486"/>
    </row>
    <row r="55" spans="1:6" s="485" customFormat="1" ht="15" customHeight="1">
      <c r="A55" s="241"/>
      <c r="B55" s="241"/>
      <c r="C55" s="1095" t="s">
        <v>1243</v>
      </c>
      <c r="D55" s="1095"/>
      <c r="E55" s="813"/>
      <c r="F55" s="813"/>
    </row>
    <row r="56" spans="1:6" s="485" customFormat="1" ht="15" customHeight="1">
      <c r="A56" s="241"/>
      <c r="B56" s="241"/>
      <c r="C56" s="1094" t="str">
        <f>IF(E55="","ΣΥΜΠΛΗΡΩΣΤΕ THN TΡΑΠΕΖΑ","")</f>
        <v>ΣΥΜΠΛΗΡΩΣΤΕ THN TΡΑΠΕΖΑ</v>
      </c>
      <c r="D56" s="1094"/>
      <c r="E56" s="486"/>
      <c r="F56" s="486"/>
    </row>
    <row r="57" spans="1:4" s="484" customFormat="1" ht="15" customHeight="1">
      <c r="A57" s="481"/>
      <c r="B57" s="482"/>
      <c r="C57" s="483"/>
      <c r="D57" s="442"/>
    </row>
    <row r="58" spans="1:4" s="484" customFormat="1" ht="15" customHeight="1">
      <c r="A58" s="1104" t="s">
        <v>92</v>
      </c>
      <c r="B58" s="1104"/>
      <c r="C58" s="1104"/>
      <c r="D58" s="240"/>
    </row>
    <row r="59" spans="1:4" s="484" customFormat="1" ht="15" customHeight="1">
      <c r="A59" s="326"/>
      <c r="B59" s="487"/>
      <c r="C59" s="488"/>
      <c r="D59" s="240"/>
    </row>
    <row r="60" spans="1:6" s="484" customFormat="1" ht="15.75" customHeight="1">
      <c r="A60" s="1108" t="s">
        <v>93</v>
      </c>
      <c r="B60" s="1108"/>
      <c r="C60" s="490" t="s">
        <v>99</v>
      </c>
      <c r="D60" s="490" t="s">
        <v>100</v>
      </c>
      <c r="E60" s="240" t="s">
        <v>101</v>
      </c>
      <c r="F60" s="1105"/>
    </row>
    <row r="61" spans="1:6" s="484" customFormat="1" ht="15.75" customHeight="1">
      <c r="A61" s="489"/>
      <c r="B61" s="489"/>
      <c r="C61" s="491"/>
      <c r="D61" s="491"/>
      <c r="E61" s="240" t="s">
        <v>60</v>
      </c>
      <c r="F61" s="1106"/>
    </row>
    <row r="62" spans="1:6" s="484" customFormat="1" ht="15" customHeight="1">
      <c r="A62" s="326"/>
      <c r="B62" s="487"/>
      <c r="E62" s="240" t="s">
        <v>60</v>
      </c>
      <c r="F62" s="1106"/>
    </row>
    <row r="63" spans="1:6" s="484" customFormat="1" ht="15" customHeight="1">
      <c r="A63" s="240" t="s">
        <v>94</v>
      </c>
      <c r="B63" s="240"/>
      <c r="F63" s="1107"/>
    </row>
    <row r="64" spans="1:2" s="484" customFormat="1" ht="15" customHeight="1">
      <c r="A64" s="240" t="s">
        <v>95</v>
      </c>
      <c r="B64" s="240"/>
    </row>
    <row r="65" spans="1:3" s="191" customFormat="1" ht="15" customHeight="1">
      <c r="A65" s="236"/>
      <c r="B65" s="236"/>
      <c r="C65" s="236"/>
    </row>
    <row r="66" spans="1:4" s="191" customFormat="1" ht="12">
      <c r="A66" s="1103" t="s">
        <v>94</v>
      </c>
      <c r="B66" s="1103"/>
      <c r="C66" s="1103"/>
      <c r="D66" s="194"/>
    </row>
    <row r="67" spans="1:3" s="191" customFormat="1" ht="66.75" customHeight="1">
      <c r="A67" s="198"/>
      <c r="B67" s="189"/>
      <c r="C67" s="189"/>
    </row>
    <row r="68" spans="1:3" s="191" customFormat="1" ht="12">
      <c r="A68" s="198"/>
      <c r="B68" s="189"/>
      <c r="C68" s="189"/>
    </row>
    <row r="69" spans="1:3" s="191" customFormat="1" ht="12">
      <c r="A69" s="198"/>
      <c r="B69" s="189"/>
      <c r="C69" s="189"/>
    </row>
    <row r="70" spans="1:3" s="191" customFormat="1" ht="12">
      <c r="A70" s="198"/>
      <c r="B70" s="189"/>
      <c r="C70" s="189"/>
    </row>
    <row r="71" spans="1:3" s="191" customFormat="1" ht="12">
      <c r="A71" s="198"/>
      <c r="B71" s="189"/>
      <c r="C71" s="189"/>
    </row>
    <row r="72" spans="1:3" s="191" customFormat="1" ht="12">
      <c r="A72" s="198"/>
      <c r="B72" s="189"/>
      <c r="C72" s="189"/>
    </row>
    <row r="73" spans="1:3" s="191" customFormat="1" ht="12">
      <c r="A73" s="198"/>
      <c r="B73" s="189"/>
      <c r="C73" s="189"/>
    </row>
    <row r="74" spans="1:3" s="191" customFormat="1" ht="12">
      <c r="A74" s="198"/>
      <c r="B74" s="189"/>
      <c r="C74" s="189"/>
    </row>
    <row r="75" spans="1:3" s="191" customFormat="1" ht="12">
      <c r="A75" s="198"/>
      <c r="B75" s="189"/>
      <c r="C75" s="189"/>
    </row>
  </sheetData>
  <sheetProtection password="E46E" sheet="1" objects="1" scenarios="1" formatCells="0" formatColumns="0" formatRows="0" insertRows="0"/>
  <mergeCells count="59">
    <mergeCell ref="B47:F48"/>
    <mergeCell ref="C30:F30"/>
    <mergeCell ref="C31:F31"/>
    <mergeCell ref="C32:F32"/>
    <mergeCell ref="B33:F33"/>
    <mergeCell ref="C34:F34"/>
    <mergeCell ref="C35:F35"/>
    <mergeCell ref="C27:F27"/>
    <mergeCell ref="C28:F28"/>
    <mergeCell ref="C29:F29"/>
    <mergeCell ref="B16:F16"/>
    <mergeCell ref="B17:F17"/>
    <mergeCell ref="C42:F42"/>
    <mergeCell ref="C56:D56"/>
    <mergeCell ref="C37:F37"/>
    <mergeCell ref="C38:F38"/>
    <mergeCell ref="C39:F39"/>
    <mergeCell ref="B50:F50"/>
    <mergeCell ref="B14:F14"/>
    <mergeCell ref="B15:F15"/>
    <mergeCell ref="C40:F40"/>
    <mergeCell ref="C41:F41"/>
    <mergeCell ref="B24:F24"/>
    <mergeCell ref="C22:F22"/>
    <mergeCell ref="B23:F23"/>
    <mergeCell ref="C36:F36"/>
    <mergeCell ref="A46:A48"/>
    <mergeCell ref="A49:A50"/>
    <mergeCell ref="A20:A22"/>
    <mergeCell ref="A24:A32"/>
    <mergeCell ref="A33:A42"/>
    <mergeCell ref="B25:F25"/>
    <mergeCell ref="C26:F26"/>
    <mergeCell ref="B13:F13"/>
    <mergeCell ref="C8:E8"/>
    <mergeCell ref="B18:F18"/>
    <mergeCell ref="B19:F19"/>
    <mergeCell ref="C20:F20"/>
    <mergeCell ref="C21:F21"/>
    <mergeCell ref="A1:F1"/>
    <mergeCell ref="B10:F10"/>
    <mergeCell ref="B11:F11"/>
    <mergeCell ref="B12:F12"/>
    <mergeCell ref="D2:E2"/>
    <mergeCell ref="A66:C66"/>
    <mergeCell ref="A58:C58"/>
    <mergeCell ref="F60:F63"/>
    <mergeCell ref="A60:B60"/>
    <mergeCell ref="B49:F49"/>
    <mergeCell ref="B43:F43"/>
    <mergeCell ref="C54:D54"/>
    <mergeCell ref="C55:D55"/>
    <mergeCell ref="B44:F44"/>
    <mergeCell ref="B45:F45"/>
    <mergeCell ref="B46:F46"/>
    <mergeCell ref="E53:F53"/>
    <mergeCell ref="C53:D53"/>
    <mergeCell ref="B51:F51"/>
    <mergeCell ref="E55:F55"/>
  </mergeCells>
  <printOptions horizontalCentered="1"/>
  <pageMargins left="0.24" right="0.28" top="0.41" bottom="0.2" header="0.18" footer="0.17"/>
  <pageSetup fitToHeight="1" fitToWidth="1" horizontalDpi="600" verticalDpi="600" orientation="portrait" paperSize="9" scale="61" r:id="rId1"/>
  <headerFooter alignWithMargins="0">
    <oddFooter>&amp;L&amp;"Arial,Πλάγια"&amp;8Μέτρο 1.1.2 "Εγκατάσταση Νέων Γεωργών"&amp;C&amp;"Arial,Πλάγια"&amp;8ΥΠΕΥΘΥΝΗ ΔΗΛΩΣΗ ΥΠΟΨΗΦΙΟΥ</oddFooter>
  </headerFooter>
</worksheet>
</file>

<file path=xl/worksheets/sheet2.xml><?xml version="1.0" encoding="utf-8"?>
<worksheet xmlns="http://schemas.openxmlformats.org/spreadsheetml/2006/main" xmlns:r="http://schemas.openxmlformats.org/officeDocument/2006/relationships">
  <dimension ref="A3:J54"/>
  <sheetViews>
    <sheetView showGridLines="0" showZeros="0" zoomScale="75" zoomScaleNormal="75" zoomScaleSheetLayoutView="100" zoomScalePageLayoutView="0" workbookViewId="0" topLeftCell="A1">
      <selection activeCell="L14" sqref="L14"/>
    </sheetView>
  </sheetViews>
  <sheetFormatPr defaultColWidth="9.140625" defaultRowHeight="12.75"/>
  <cols>
    <col min="1" max="1" width="8.7109375" style="18" customWidth="1"/>
    <col min="2" max="2" width="11.140625" style="18" customWidth="1"/>
    <col min="3" max="3" width="11.7109375" style="18" customWidth="1"/>
    <col min="4" max="4" width="13.140625" style="18" customWidth="1"/>
    <col min="5" max="6" width="10.140625" style="18" customWidth="1"/>
    <col min="7" max="8" width="18.57421875" style="18" customWidth="1"/>
    <col min="9" max="16384" width="9.140625" style="18" customWidth="1"/>
  </cols>
  <sheetData>
    <row r="1" ht="0.75" customHeight="1"/>
    <row r="2" ht="0.75" customHeight="1"/>
    <row r="3" spans="5:8" ht="18" customHeight="1">
      <c r="E3" s="538"/>
      <c r="F3" s="538"/>
      <c r="G3" s="292">
        <f>ΕΞΩΦΥΛΛΟ!C38</f>
        <v>0</v>
      </c>
      <c r="H3" s="297">
        <f>ΕΞΩΦΥΛΛΟ!C39</f>
        <v>0</v>
      </c>
    </row>
    <row r="4" spans="1:8" ht="19.5" customHeight="1">
      <c r="A4" s="541" t="s">
        <v>1118</v>
      </c>
      <c r="B4" s="541"/>
      <c r="C4" s="541"/>
      <c r="D4" s="541"/>
      <c r="E4" s="541"/>
      <c r="F4" s="541"/>
      <c r="G4" s="541"/>
      <c r="H4" s="541"/>
    </row>
    <row r="5" spans="1:8" ht="19.5" customHeight="1" thickBot="1">
      <c r="A5" s="7"/>
      <c r="B5" s="7"/>
      <c r="C5" s="7"/>
      <c r="D5" s="7"/>
      <c r="E5" s="7"/>
      <c r="F5" s="7"/>
      <c r="G5" s="7"/>
      <c r="H5" s="7"/>
    </row>
    <row r="6" spans="1:10" s="8" customFormat="1" ht="29.25" customHeight="1">
      <c r="A6" s="542" t="s">
        <v>1344</v>
      </c>
      <c r="B6" s="543"/>
      <c r="C6" s="543"/>
      <c r="D6" s="544"/>
      <c r="E6" s="545">
        <f>ΕΞΩΦΥΛΛΟ!I40</f>
        <v>0</v>
      </c>
      <c r="F6" s="546"/>
      <c r="G6" s="546"/>
      <c r="H6" s="547"/>
      <c r="I6" s="290"/>
      <c r="J6" s="290"/>
    </row>
    <row r="7" spans="1:10" ht="24" customHeight="1">
      <c r="A7" s="539" t="s">
        <v>1346</v>
      </c>
      <c r="B7" s="536"/>
      <c r="C7" s="536"/>
      <c r="D7" s="540"/>
      <c r="E7" s="536" t="s">
        <v>1356</v>
      </c>
      <c r="F7" s="536"/>
      <c r="G7" s="536"/>
      <c r="H7" s="537"/>
      <c r="I7" s="291"/>
      <c r="J7" s="290"/>
    </row>
    <row r="8" spans="1:8" s="8" customFormat="1" ht="33" customHeight="1">
      <c r="A8" s="72"/>
      <c r="B8" s="66"/>
      <c r="C8" s="66"/>
      <c r="E8" s="522"/>
      <c r="F8" s="522"/>
      <c r="G8" s="523"/>
      <c r="H8" s="524"/>
    </row>
    <row r="9" spans="1:8" ht="16.5" customHeight="1">
      <c r="A9" s="68" t="s">
        <v>1249</v>
      </c>
      <c r="B9" s="67" t="s">
        <v>1250</v>
      </c>
      <c r="C9" s="67" t="s">
        <v>1251</v>
      </c>
      <c r="D9" s="525"/>
      <c r="E9" s="525"/>
      <c r="F9" s="525"/>
      <c r="G9" s="8"/>
      <c r="H9" s="10"/>
    </row>
    <row r="10" spans="1:8" ht="16.5" customHeight="1">
      <c r="A10" s="70"/>
      <c r="B10" s="71"/>
      <c r="C10" s="71"/>
      <c r="D10" s="69"/>
      <c r="E10" s="69"/>
      <c r="F10" s="69"/>
      <c r="G10" s="8"/>
      <c r="H10" s="10"/>
    </row>
    <row r="11" spans="1:8" ht="16.5" customHeight="1">
      <c r="A11" s="70"/>
      <c r="B11" s="71"/>
      <c r="C11" s="71"/>
      <c r="D11" s="69"/>
      <c r="E11" s="69"/>
      <c r="F11" s="69"/>
      <c r="G11" s="8"/>
      <c r="H11" s="10"/>
    </row>
    <row r="12" spans="1:8" ht="28.5" customHeight="1" thickBot="1">
      <c r="A12" s="11"/>
      <c r="B12" s="12"/>
      <c r="C12" s="12"/>
      <c r="D12" s="12"/>
      <c r="E12" s="12" t="s">
        <v>1119</v>
      </c>
      <c r="F12" s="12"/>
      <c r="G12" s="12"/>
      <c r="H12" s="13"/>
    </row>
    <row r="13" spans="1:8" ht="27.75" customHeight="1">
      <c r="A13" s="532" t="s">
        <v>1345</v>
      </c>
      <c r="B13" s="533"/>
      <c r="C13" s="533"/>
      <c r="D13" s="534"/>
      <c r="E13" s="526"/>
      <c r="F13" s="527"/>
      <c r="G13" s="527"/>
      <c r="H13" s="528"/>
    </row>
    <row r="14" spans="1:8" ht="27.75" customHeight="1">
      <c r="A14" s="529" t="s">
        <v>1347</v>
      </c>
      <c r="B14" s="530"/>
      <c r="C14" s="530"/>
      <c r="D14" s="531"/>
      <c r="E14" s="535" t="s">
        <v>1357</v>
      </c>
      <c r="F14" s="536"/>
      <c r="G14" s="536"/>
      <c r="H14" s="537"/>
    </row>
    <row r="15" spans="1:8" ht="35.25" customHeight="1">
      <c r="A15" s="66"/>
      <c r="B15" s="66"/>
      <c r="C15" s="66"/>
      <c r="D15" s="8"/>
      <c r="E15" s="522"/>
      <c r="F15" s="522"/>
      <c r="G15" s="523"/>
      <c r="H15" s="524"/>
    </row>
    <row r="16" spans="1:8" ht="16.5" customHeight="1">
      <c r="A16" s="68" t="s">
        <v>1249</v>
      </c>
      <c r="B16" s="67" t="s">
        <v>1250</v>
      </c>
      <c r="C16" s="67" t="s">
        <v>1251</v>
      </c>
      <c r="D16" s="525"/>
      <c r="E16" s="525"/>
      <c r="F16" s="525"/>
      <c r="G16" s="8"/>
      <c r="H16" s="10"/>
    </row>
    <row r="17" spans="1:8" ht="16.5" customHeight="1">
      <c r="A17" s="70"/>
      <c r="B17" s="71"/>
      <c r="C17" s="71"/>
      <c r="D17" s="69"/>
      <c r="E17" s="69"/>
      <c r="F17" s="69"/>
      <c r="G17" s="8"/>
      <c r="H17" s="10"/>
    </row>
    <row r="18" spans="1:8" ht="16.5" customHeight="1">
      <c r="A18" s="70"/>
      <c r="B18" s="71"/>
      <c r="C18" s="71"/>
      <c r="D18" s="69"/>
      <c r="E18" s="69"/>
      <c r="F18" s="69"/>
      <c r="G18" s="8"/>
      <c r="H18" s="10"/>
    </row>
    <row r="19" spans="1:8" ht="28.5" customHeight="1" thickBot="1">
      <c r="A19" s="14">
        <f>IF(A15="","",IF(A15&lt;A8,"ΛΑΘΟΣ ΗΜ/ΝΙΑ ΠΑΡΑΛΑΒΗΣ",""))</f>
      </c>
      <c r="B19" s="12"/>
      <c r="C19" s="12"/>
      <c r="D19" s="12"/>
      <c r="E19" s="12" t="s">
        <v>1119</v>
      </c>
      <c r="F19" s="12"/>
      <c r="G19" s="12"/>
      <c r="H19" s="13"/>
    </row>
    <row r="23" ht="12.75">
      <c r="J23" s="290"/>
    </row>
    <row r="24" ht="12.75">
      <c r="J24" s="290"/>
    </row>
    <row r="25" ht="12.75">
      <c r="J25" s="290"/>
    </row>
    <row r="26" ht="12.75">
      <c r="J26" s="290"/>
    </row>
    <row r="27" ht="12.75">
      <c r="J27" s="290"/>
    </row>
    <row r="41" ht="25.5" customHeight="1"/>
    <row r="42" ht="25.5" customHeight="1"/>
    <row r="43" ht="25.5" customHeight="1"/>
    <row r="54" ht="12.75">
      <c r="C54" s="18" t="s">
        <v>1068</v>
      </c>
    </row>
    <row r="56" ht="25.5" customHeight="1"/>
    <row r="58" ht="66.75" customHeight="1"/>
  </sheetData>
  <sheetProtection selectLockedCells="1"/>
  <mergeCells count="14">
    <mergeCell ref="E3:F3"/>
    <mergeCell ref="D9:F9"/>
    <mergeCell ref="A7:D7"/>
    <mergeCell ref="E8:H8"/>
    <mergeCell ref="A4:H4"/>
    <mergeCell ref="A6:D6"/>
    <mergeCell ref="E7:H7"/>
    <mergeCell ref="E6:H6"/>
    <mergeCell ref="E15:H15"/>
    <mergeCell ref="D16:F16"/>
    <mergeCell ref="E13:H13"/>
    <mergeCell ref="A14:D14"/>
    <mergeCell ref="A13:D13"/>
    <mergeCell ref="E14:H14"/>
  </mergeCells>
  <dataValidations count="3">
    <dataValidation allowBlank="1" showInputMessage="1" showErrorMessage="1" error="Η ΗΜΕΡΟΜΗΝΙΑ ΠΑΡΑΛΑΒΗΣ ΠΡΕΠΕΙ ΝΑ ΕΙΝΑΙ ΜΕΤΑΞΥ 1/4/2005 ΚΑΙ 31/8/2005" sqref="A15:C15 A8:C8"/>
    <dataValidation allowBlank="1" showInputMessage="1" showErrorMessage="1" prompt="ΕΠΙΛΕΞΤΕ ή ΣΥΜΠΛΗΡΩΣΤΕ ΤΗ ΔΙΕΥΘΥΝΣΗ ΑΓΡΟΤΙΚΗΣ ΑΝΑΠΤΥΞΗΣ&#10;" error="ΤΟ ΟΝΟΜΑ ΕΙΝΑΙ ΓΡΑΜΜΕΝΟ ΛΑΘΟΣ. ΕΠΙΛΕΞΤΕ ΚΑΛΎΤΕΡΑ ΑΠΟ ΤΗΝ ΛΙΣΤΑ!!" sqref="E6:H6"/>
    <dataValidation type="list" allowBlank="1" showInputMessage="1" showErrorMessage="1" prompt="ΣΥΜΠΛΗΡΩΣΤΕ ή ΕΠΙΛΕΞΤΕ ΤΗΝ ΠΕΡΙΦΕΡΕΙΑ ΠΑΡΑΛΑΒΗΣ ΤΟΥ ΦΑΚΕΛΟΥ" error="ΤΟ ΟΝΟΜΑ ΤΗΣ ΠΕΡΙΦΕΡΕΙΑΣ ΕΙΝΑΙ ΛΑΘΟΣ. ΕΠΙΛΕΞΤΕ ΚΑΛΎΤΕΡΑ ΑΠΟ ΤΗ ΛΙΣΤΑ!" sqref="E13:H13">
      <formula1>PER</formula1>
    </dataValidation>
  </dataValidations>
  <printOptions horizontalCentered="1"/>
  <pageMargins left="0.7480314960629921" right="0.7480314960629921" top="0.86" bottom="0.8267716535433072" header="0.3937007874015748" footer="0.5118110236220472"/>
  <pageSetup firstPageNumber="1" useFirstPageNumber="1" horizontalDpi="600" verticalDpi="600" orientation="portrait" paperSize="9" scale="86" r:id="rId1"/>
  <headerFooter alignWithMargins="0">
    <oddFooter>&amp;L&amp;"Arial,Πλάγια"&amp;8Μέτρο 1.1.2 "Εγκατάσταση Νέων Γεωργών "&amp;C&amp;7   &amp;"Arial,Πλάγια"&amp;8ΠΟΡΕΙΑ ΦΑΚΕΛΟΥ ΥΠΟΨΗΦΙΟΤΗΤΑΣ</oddFooter>
  </headerFooter>
</worksheet>
</file>

<file path=xl/worksheets/sheet3.xml><?xml version="1.0" encoding="utf-8"?>
<worksheet xmlns="http://schemas.openxmlformats.org/spreadsheetml/2006/main" xmlns:r="http://schemas.openxmlformats.org/officeDocument/2006/relationships">
  <dimension ref="A1:G36"/>
  <sheetViews>
    <sheetView showGridLines="0" showZeros="0" zoomScaleSheetLayoutView="100" zoomScalePageLayoutView="0" workbookViewId="0" topLeftCell="A1">
      <selection activeCell="G10" sqref="G10"/>
    </sheetView>
  </sheetViews>
  <sheetFormatPr defaultColWidth="9.140625" defaultRowHeight="12.75"/>
  <cols>
    <col min="1" max="1" width="58.140625" style="0" customWidth="1"/>
    <col min="2" max="2" width="19.421875" style="0" customWidth="1"/>
    <col min="3" max="4" width="11.421875" style="0" customWidth="1"/>
    <col min="5" max="5" width="18.00390625" style="0" customWidth="1"/>
  </cols>
  <sheetData>
    <row r="1" spans="1:5" s="300" customFormat="1" ht="18" customHeight="1">
      <c r="A1" s="298"/>
      <c r="B1" s="299"/>
      <c r="C1" s="548">
        <f>ΕΞΩΦΥΛΛΟ!C38</f>
        <v>0</v>
      </c>
      <c r="D1" s="548"/>
      <c r="E1" s="299">
        <f>ΕΞΩΦΥΛΛΟ!C39</f>
        <v>0</v>
      </c>
    </row>
    <row r="2" spans="1:5" ht="18" customHeight="1">
      <c r="A2" s="549" t="s">
        <v>1358</v>
      </c>
      <c r="B2" s="550"/>
      <c r="C2" s="550"/>
      <c r="D2" s="550"/>
      <c r="E2" s="551"/>
    </row>
    <row r="3" spans="1:5" ht="18.75" customHeight="1">
      <c r="A3" s="554" t="s">
        <v>1348</v>
      </c>
      <c r="B3" s="555"/>
      <c r="C3" s="555"/>
      <c r="D3" s="555"/>
      <c r="E3" s="556"/>
    </row>
    <row r="4" spans="1:5" ht="24" customHeight="1">
      <c r="A4" s="74"/>
      <c r="B4" s="73"/>
      <c r="C4" s="73"/>
      <c r="D4" s="73"/>
      <c r="E4" s="75"/>
    </row>
    <row r="5" spans="1:7" ht="31.5" customHeight="1">
      <c r="A5" s="557" t="s">
        <v>1350</v>
      </c>
      <c r="B5" s="559" t="s">
        <v>1273</v>
      </c>
      <c r="C5" s="552" t="s">
        <v>1275</v>
      </c>
      <c r="D5" s="553"/>
      <c r="E5" s="561" t="s">
        <v>1274</v>
      </c>
      <c r="G5" s="1"/>
    </row>
    <row r="6" spans="1:7" ht="15.75" customHeight="1">
      <c r="A6" s="558"/>
      <c r="B6" s="560"/>
      <c r="C6" s="132" t="s">
        <v>1276</v>
      </c>
      <c r="D6" s="132" t="s">
        <v>1277</v>
      </c>
      <c r="E6" s="562"/>
      <c r="G6" s="1"/>
    </row>
    <row r="7" spans="1:5" ht="39" customHeight="1">
      <c r="A7" s="138" t="s">
        <v>1349</v>
      </c>
      <c r="B7" s="133"/>
      <c r="C7" s="134"/>
      <c r="D7" s="134"/>
      <c r="E7" s="133"/>
    </row>
    <row r="8" spans="1:5" s="46" customFormat="1" ht="39" customHeight="1">
      <c r="A8" s="139" t="s">
        <v>1386</v>
      </c>
      <c r="B8" s="135"/>
      <c r="C8" s="135"/>
      <c r="D8" s="135"/>
      <c r="E8" s="135"/>
    </row>
    <row r="9" spans="1:5" ht="29.25" customHeight="1">
      <c r="A9" s="139" t="s">
        <v>1388</v>
      </c>
      <c r="B9" s="136"/>
      <c r="C9" s="136"/>
      <c r="D9" s="136"/>
      <c r="E9" s="136"/>
    </row>
    <row r="10" spans="1:5" ht="15" customHeight="1">
      <c r="A10" s="139" t="s">
        <v>1406</v>
      </c>
      <c r="B10" s="136"/>
      <c r="C10" s="136"/>
      <c r="D10" s="136"/>
      <c r="E10" s="136"/>
    </row>
    <row r="11" spans="1:5" ht="25.5" customHeight="1">
      <c r="A11" s="139" t="s">
        <v>88</v>
      </c>
      <c r="B11" s="136"/>
      <c r="C11" s="136"/>
      <c r="D11" s="136"/>
      <c r="E11" s="136"/>
    </row>
    <row r="12" spans="1:6" ht="29.25" customHeight="1">
      <c r="A12" s="139" t="s">
        <v>1389</v>
      </c>
      <c r="B12" s="136"/>
      <c r="C12" s="136"/>
      <c r="D12" s="136"/>
      <c r="E12" s="136"/>
      <c r="F12" s="1"/>
    </row>
    <row r="13" spans="1:5" s="46" customFormat="1" ht="29.25" customHeight="1">
      <c r="A13" s="139" t="s">
        <v>1390</v>
      </c>
      <c r="B13" s="135"/>
      <c r="C13" s="135"/>
      <c r="D13" s="135"/>
      <c r="E13" s="135"/>
    </row>
    <row r="14" spans="1:5" s="46" customFormat="1" ht="30" customHeight="1">
      <c r="A14" s="139" t="s">
        <v>1066</v>
      </c>
      <c r="B14" s="135"/>
      <c r="C14" s="135"/>
      <c r="D14" s="135"/>
      <c r="E14" s="135"/>
    </row>
    <row r="15" spans="1:5" ht="30" customHeight="1">
      <c r="A15" s="139" t="s">
        <v>1278</v>
      </c>
      <c r="B15" s="136"/>
      <c r="C15" s="136"/>
      <c r="D15" s="136"/>
      <c r="E15" s="136"/>
    </row>
    <row r="16" spans="1:5" ht="15" customHeight="1">
      <c r="A16" s="139" t="s">
        <v>1391</v>
      </c>
      <c r="B16" s="136"/>
      <c r="C16" s="136"/>
      <c r="D16" s="136"/>
      <c r="E16" s="136"/>
    </row>
    <row r="17" spans="1:5" ht="39" customHeight="1">
      <c r="A17" s="139" t="s">
        <v>1394</v>
      </c>
      <c r="B17" s="136"/>
      <c r="C17" s="136"/>
      <c r="D17" s="136"/>
      <c r="E17" s="136"/>
    </row>
    <row r="18" spans="1:5" ht="29.25" customHeight="1">
      <c r="A18" s="139" t="s">
        <v>1395</v>
      </c>
      <c r="B18" s="136"/>
      <c r="C18" s="136"/>
      <c r="D18" s="136"/>
      <c r="E18" s="136"/>
    </row>
    <row r="19" spans="1:5" ht="30" customHeight="1">
      <c r="A19" s="139" t="s">
        <v>1396</v>
      </c>
      <c r="B19" s="141"/>
      <c r="C19" s="141"/>
      <c r="D19" s="141"/>
      <c r="E19" s="141"/>
    </row>
    <row r="20" spans="1:5" ht="51.75" customHeight="1">
      <c r="A20" s="139" t="s">
        <v>1397</v>
      </c>
      <c r="B20" s="136"/>
      <c r="C20" s="136"/>
      <c r="D20" s="136"/>
      <c r="E20" s="136"/>
    </row>
    <row r="21" spans="1:5" ht="51.75" customHeight="1">
      <c r="A21" s="139" t="s">
        <v>1403</v>
      </c>
      <c r="B21" s="136"/>
      <c r="C21" s="136"/>
      <c r="D21" s="136"/>
      <c r="E21" s="136"/>
    </row>
    <row r="22" spans="1:5" ht="37.5" customHeight="1">
      <c r="A22" s="325" t="s">
        <v>1404</v>
      </c>
      <c r="B22" s="136"/>
      <c r="C22" s="136"/>
      <c r="D22" s="136"/>
      <c r="E22" s="136"/>
    </row>
    <row r="23" spans="1:5" ht="15" customHeight="1">
      <c r="A23" s="139" t="s">
        <v>1398</v>
      </c>
      <c r="B23" s="136"/>
      <c r="C23" s="136"/>
      <c r="D23" s="136"/>
      <c r="E23" s="136"/>
    </row>
    <row r="24" spans="1:5" ht="15" customHeight="1">
      <c r="A24" s="139" t="s">
        <v>1399</v>
      </c>
      <c r="B24" s="136"/>
      <c r="C24" s="136"/>
      <c r="D24" s="136"/>
      <c r="E24" s="136"/>
    </row>
    <row r="25" spans="1:5" ht="29.25" customHeight="1">
      <c r="A25" s="139" t="s">
        <v>1387</v>
      </c>
      <c r="B25" s="136"/>
      <c r="C25" s="136"/>
      <c r="D25" s="136"/>
      <c r="E25" s="136"/>
    </row>
    <row r="26" spans="1:5" ht="38.25" customHeight="1">
      <c r="A26" s="139" t="s">
        <v>117</v>
      </c>
      <c r="B26" s="136"/>
      <c r="C26" s="136"/>
      <c r="D26" s="136"/>
      <c r="E26" s="136"/>
    </row>
    <row r="27" spans="1:5" ht="50.25" customHeight="1">
      <c r="A27" s="139" t="s">
        <v>1405</v>
      </c>
      <c r="B27" s="136"/>
      <c r="C27" s="136"/>
      <c r="D27" s="136"/>
      <c r="E27" s="136"/>
    </row>
    <row r="28" spans="1:5" ht="51.75" customHeight="1">
      <c r="A28" s="139" t="s">
        <v>1400</v>
      </c>
      <c r="B28" s="136"/>
      <c r="C28" s="136"/>
      <c r="D28" s="136"/>
      <c r="E28" s="136"/>
    </row>
    <row r="29" spans="1:5" ht="15" customHeight="1">
      <c r="A29" s="139" t="s">
        <v>70</v>
      </c>
      <c r="B29" s="136"/>
      <c r="C29" s="136"/>
      <c r="D29" s="136"/>
      <c r="E29" s="136"/>
    </row>
    <row r="30" spans="1:5" ht="68.25" customHeight="1">
      <c r="A30" s="140" t="s">
        <v>69</v>
      </c>
      <c r="B30" s="136"/>
      <c r="C30" s="136"/>
      <c r="D30" s="136"/>
      <c r="E30" s="137"/>
    </row>
    <row r="31" spans="1:5" ht="21.75" customHeight="1">
      <c r="A31" s="4"/>
      <c r="B31" s="4"/>
      <c r="C31" s="4"/>
      <c r="D31" s="4"/>
      <c r="E31" s="4"/>
    </row>
    <row r="32" spans="1:5" ht="15.75" customHeight="1">
      <c r="A32" s="5"/>
      <c r="B32" s="5"/>
      <c r="C32" s="5"/>
      <c r="D32" s="5"/>
      <c r="E32" s="6"/>
    </row>
    <row r="33" spans="1:5" ht="15.75" customHeight="1">
      <c r="A33" s="5"/>
      <c r="B33" s="5"/>
      <c r="C33" s="5"/>
      <c r="D33" s="5"/>
      <c r="E33" s="6"/>
    </row>
    <row r="34" spans="1:5" ht="15.75" customHeight="1">
      <c r="A34" s="5"/>
      <c r="B34" s="5"/>
      <c r="C34" s="5"/>
      <c r="D34" s="5"/>
      <c r="E34" s="6"/>
    </row>
    <row r="35" spans="1:5" ht="15.75" customHeight="1">
      <c r="A35" s="5"/>
      <c r="B35" s="5"/>
      <c r="C35" s="5"/>
      <c r="D35" s="5"/>
      <c r="E35" s="6"/>
    </row>
    <row r="36" spans="1:5" ht="50.25" customHeight="1">
      <c r="A36" s="3"/>
      <c r="B36" s="3"/>
      <c r="C36" s="3"/>
      <c r="D36" s="3"/>
      <c r="E36" s="2"/>
    </row>
    <row r="44" ht="25.5" customHeight="1"/>
    <row r="45" ht="25.5" customHeight="1"/>
    <row r="46" ht="25.5" customHeight="1"/>
    <row r="59" ht="25.5" customHeight="1"/>
    <row r="61" ht="66.75" customHeight="1"/>
  </sheetData>
  <sheetProtection selectLockedCells="1"/>
  <mergeCells count="7">
    <mergeCell ref="C1:D1"/>
    <mergeCell ref="A2:E2"/>
    <mergeCell ref="C5:D5"/>
    <mergeCell ref="A3:E3"/>
    <mergeCell ref="A5:A6"/>
    <mergeCell ref="B5:B6"/>
    <mergeCell ref="E5:E6"/>
  </mergeCells>
  <dataValidations count="2">
    <dataValidation type="list" allowBlank="1" showInputMessage="1" showErrorMessage="1" sqref="E32 E34:E36">
      <formula1>"ΝΑI,OXI"</formula1>
    </dataValidation>
    <dataValidation type="list" allowBlank="1" showInputMessage="1" showErrorMessage="1" sqref="E33">
      <formula1>"ΝΑΙ,OXI,ΔΕΝ ΑΠΑΙΤΕΙΤΑΙ"</formula1>
    </dataValidation>
  </dataValidations>
  <printOptions horizontalCentered="1"/>
  <pageMargins left="0.35433070866141736" right="0.35433070866141736" top="0.984251968503937" bottom="0.984251968503937" header="0.5118110236220472" footer="0.5118110236220472"/>
  <pageSetup horizontalDpi="600" verticalDpi="600" orientation="portrait" paperSize="9" scale="77" r:id="rId1"/>
  <headerFooter alignWithMargins="0">
    <oddFooter>&amp;L&amp;"Arial,Πλάγια"&amp;8Μέτρο 1.1.2 "Εγκατάσταση Νέων Γεωργών" &amp;C&amp;"Arial,Πλάγια"&amp;8ΚΑΤΑΛΟΓΟΣ ΔΙΚΑΙΟΛΟΓΗΤΙΚΩΝ ΦΑΚΕΛΟΥ ΥΠΟΨΗΦΙΟΤΗΤΑΣ</oddFooter>
  </headerFooter>
</worksheet>
</file>

<file path=xl/worksheets/sheet4.xml><?xml version="1.0" encoding="utf-8"?>
<worksheet xmlns="http://schemas.openxmlformats.org/spreadsheetml/2006/main" xmlns:r="http://schemas.openxmlformats.org/officeDocument/2006/relationships">
  <dimension ref="A1:L83"/>
  <sheetViews>
    <sheetView showGridLines="0" showZeros="0" tabSelected="1" zoomScaleSheetLayoutView="100" zoomScalePageLayoutView="0" workbookViewId="0" topLeftCell="A1">
      <selection activeCell="D24" sqref="D24:F24"/>
    </sheetView>
  </sheetViews>
  <sheetFormatPr defaultColWidth="9.140625" defaultRowHeight="12.75"/>
  <cols>
    <col min="1" max="1" width="4.7109375" style="84" customWidth="1"/>
    <col min="2" max="2" width="30.7109375" style="107" customWidth="1"/>
    <col min="3" max="3" width="3.28125" style="84" bestFit="1" customWidth="1"/>
    <col min="4" max="6" width="9.8515625" style="84" customWidth="1"/>
    <col min="7" max="7" width="3.00390625" style="84" customWidth="1"/>
    <col min="8" max="8" width="10.7109375" style="84" customWidth="1"/>
    <col min="9" max="9" width="2.7109375" style="84" customWidth="1"/>
    <col min="10" max="10" width="15.7109375" style="84" customWidth="1"/>
    <col min="11" max="11" width="13.28125" style="15" customWidth="1"/>
    <col min="12" max="12" width="10.421875" style="84" bestFit="1" customWidth="1"/>
    <col min="13" max="16384" width="9.140625" style="84" customWidth="1"/>
  </cols>
  <sheetData>
    <row r="1" spans="1:12" ht="18.75" customHeight="1">
      <c r="A1" s="592" t="s">
        <v>83</v>
      </c>
      <c r="B1" s="593"/>
      <c r="C1" s="593"/>
      <c r="D1" s="593"/>
      <c r="E1" s="593"/>
      <c r="F1" s="593"/>
      <c r="G1" s="593"/>
      <c r="H1" s="593"/>
      <c r="I1" s="593"/>
      <c r="J1" s="594"/>
      <c r="L1" s="304">
        <v>25568</v>
      </c>
    </row>
    <row r="2" spans="1:12" ht="2.25" customHeight="1">
      <c r="A2" s="281"/>
      <c r="B2" s="282"/>
      <c r="C2" s="282"/>
      <c r="D2" s="282"/>
      <c r="E2" s="282"/>
      <c r="F2" s="283"/>
      <c r="G2" s="283"/>
      <c r="H2" s="283"/>
      <c r="I2" s="283"/>
      <c r="J2" s="283"/>
      <c r="K2" s="25"/>
      <c r="L2" s="304"/>
    </row>
    <row r="3" spans="1:12" ht="18.75" customHeight="1">
      <c r="A3" s="583" t="s">
        <v>1106</v>
      </c>
      <c r="B3" s="583"/>
      <c r="C3" s="583"/>
      <c r="D3" s="583"/>
      <c r="E3" s="584"/>
      <c r="F3" s="574">
        <f>ΠΟΡΕΙΑ!E13</f>
        <v>0</v>
      </c>
      <c r="G3" s="573"/>
      <c r="H3" s="573"/>
      <c r="I3" s="573"/>
      <c r="J3" s="575"/>
      <c r="L3" s="304">
        <v>33603</v>
      </c>
    </row>
    <row r="4" spans="1:12" ht="2.25" customHeight="1">
      <c r="A4" s="82"/>
      <c r="B4" s="279"/>
      <c r="C4" s="279"/>
      <c r="D4" s="279"/>
      <c r="E4" s="279"/>
      <c r="F4" s="573"/>
      <c r="G4" s="573"/>
      <c r="H4" s="573"/>
      <c r="I4" s="573"/>
      <c r="J4" s="573"/>
      <c r="L4" s="304"/>
    </row>
    <row r="5" spans="1:10" ht="21" customHeight="1">
      <c r="A5" s="83"/>
      <c r="B5" s="571" t="s">
        <v>1107</v>
      </c>
      <c r="C5" s="571"/>
      <c r="D5" s="571"/>
      <c r="E5" s="572"/>
      <c r="F5" s="574">
        <f>ΠΟΡΕΙΑ!E6</f>
        <v>0</v>
      </c>
      <c r="G5" s="573"/>
      <c r="H5" s="573"/>
      <c r="I5" s="573"/>
      <c r="J5" s="575"/>
    </row>
    <row r="6" spans="1:11" s="174" customFormat="1" ht="18" customHeight="1">
      <c r="A6" s="599" t="s">
        <v>84</v>
      </c>
      <c r="B6" s="599"/>
      <c r="C6" s="599"/>
      <c r="D6" s="599"/>
      <c r="E6" s="599"/>
      <c r="F6" s="599"/>
      <c r="G6" s="599"/>
      <c r="H6" s="599"/>
      <c r="I6" s="599"/>
      <c r="J6" s="599"/>
      <c r="K6" s="16"/>
    </row>
    <row r="7" spans="1:10" ht="18" customHeight="1">
      <c r="A7" s="210" t="s">
        <v>1116</v>
      </c>
      <c r="B7" s="601" t="s">
        <v>1380</v>
      </c>
      <c r="C7" s="601"/>
      <c r="D7" s="601"/>
      <c r="E7" s="601"/>
      <c r="F7" s="601"/>
      <c r="G7" s="601"/>
      <c r="H7" s="601"/>
      <c r="I7" s="601"/>
      <c r="J7" s="601"/>
    </row>
    <row r="8" spans="1:10" ht="2.25" customHeight="1">
      <c r="A8" s="210"/>
      <c r="B8" s="210"/>
      <c r="C8" s="210"/>
      <c r="D8" s="210"/>
      <c r="E8" s="210"/>
      <c r="F8" s="210"/>
      <c r="G8" s="210"/>
      <c r="H8" s="210"/>
      <c r="I8" s="210"/>
      <c r="J8" s="210"/>
    </row>
    <row r="9" spans="1:11" s="202" customFormat="1" ht="24.75" customHeight="1">
      <c r="A9" s="85"/>
      <c r="B9" s="86"/>
      <c r="C9" s="85"/>
      <c r="D9" s="602" t="s">
        <v>89</v>
      </c>
      <c r="E9" s="603"/>
      <c r="F9" s="604"/>
      <c r="G9" s="155"/>
      <c r="H9" s="600" t="s">
        <v>90</v>
      </c>
      <c r="I9" s="600"/>
      <c r="J9" s="600"/>
      <c r="K9" s="19"/>
    </row>
    <row r="10" spans="1:11" s="202" customFormat="1" ht="20.25" customHeight="1">
      <c r="A10" s="585" t="s">
        <v>1096</v>
      </c>
      <c r="B10" s="143" t="s">
        <v>118</v>
      </c>
      <c r="C10" s="91">
        <v>1</v>
      </c>
      <c r="D10" s="595"/>
      <c r="E10" s="596"/>
      <c r="F10" s="597"/>
      <c r="G10" s="142"/>
      <c r="H10" s="598"/>
      <c r="I10" s="598"/>
      <c r="J10" s="598"/>
      <c r="K10" s="19"/>
    </row>
    <row r="11" spans="1:11" s="202" customFormat="1" ht="2.25" customHeight="1">
      <c r="A11" s="585"/>
      <c r="B11" s="88"/>
      <c r="C11" s="88"/>
      <c r="D11" s="89"/>
      <c r="E11" s="89"/>
      <c r="F11" s="89"/>
      <c r="G11" s="90"/>
      <c r="H11" s="89"/>
      <c r="I11" s="89"/>
      <c r="J11" s="89"/>
      <c r="K11" s="19"/>
    </row>
    <row r="12" spans="1:11" s="202" customFormat="1" ht="15" customHeight="1">
      <c r="A12" s="585"/>
      <c r="B12" s="144" t="s">
        <v>1077</v>
      </c>
      <c r="C12" s="91">
        <v>2</v>
      </c>
      <c r="D12" s="577"/>
      <c r="E12" s="577"/>
      <c r="F12" s="577"/>
      <c r="G12" s="92">
        <v>3</v>
      </c>
      <c r="H12" s="577"/>
      <c r="I12" s="577"/>
      <c r="J12" s="577"/>
      <c r="K12" s="108" t="str">
        <f>IF(D12="","ΣΥΜΠΛΗΡΩΣΤΕ ΤΟ ΕΠΩΥΝΥΜΟ","")</f>
        <v>ΣΥΜΠΛΗΡΩΣΤΕ ΤΟ ΕΠΩΥΝΥΜΟ</v>
      </c>
    </row>
    <row r="13" spans="1:11" s="202" customFormat="1" ht="2.25" customHeight="1">
      <c r="A13" s="585"/>
      <c r="B13" s="145"/>
      <c r="C13" s="113"/>
      <c r="D13" s="578"/>
      <c r="E13" s="579"/>
      <c r="F13" s="580"/>
      <c r="G13" s="114"/>
      <c r="H13" s="578"/>
      <c r="I13" s="579"/>
      <c r="J13" s="580"/>
      <c r="K13" s="21"/>
    </row>
    <row r="14" spans="1:11" s="202" customFormat="1" ht="15" customHeight="1">
      <c r="A14" s="585"/>
      <c r="B14" s="144" t="s">
        <v>1351</v>
      </c>
      <c r="C14" s="91">
        <v>4</v>
      </c>
      <c r="D14" s="577"/>
      <c r="E14" s="577"/>
      <c r="F14" s="577"/>
      <c r="G14" s="92">
        <v>5</v>
      </c>
      <c r="H14" s="577"/>
      <c r="I14" s="577"/>
      <c r="J14" s="577"/>
      <c r="K14" s="108" t="str">
        <f>IF(D14="","ΣΥΜΠΛΗΡΩΣΤΕ ΤΟ ONOMA","")</f>
        <v>ΣΥΜΠΛΗΡΩΣΤΕ ΤΟ ONOMA</v>
      </c>
    </row>
    <row r="15" spans="1:11" s="202" customFormat="1" ht="2.25" customHeight="1">
      <c r="A15" s="585"/>
      <c r="B15" s="146"/>
      <c r="C15" s="113"/>
      <c r="D15" s="578"/>
      <c r="E15" s="579"/>
      <c r="F15" s="580"/>
      <c r="G15" s="114"/>
      <c r="H15" s="578"/>
      <c r="I15" s="579"/>
      <c r="J15" s="580"/>
      <c r="K15" s="109"/>
    </row>
    <row r="16" spans="1:11" s="202" customFormat="1" ht="15" customHeight="1">
      <c r="A16" s="585"/>
      <c r="B16" s="144" t="s">
        <v>1375</v>
      </c>
      <c r="C16" s="91">
        <v>6</v>
      </c>
      <c r="D16" s="577"/>
      <c r="E16" s="577"/>
      <c r="F16" s="577"/>
      <c r="G16" s="92">
        <v>7</v>
      </c>
      <c r="H16" s="577"/>
      <c r="I16" s="577"/>
      <c r="J16" s="577"/>
      <c r="K16" s="108" t="str">
        <f>IF(D16="","ΣΥΜΠΛΗΡΩΣΤΕ ΤΟ ΠΑΤΡΩΝΥΜΟ","")</f>
        <v>ΣΥΜΠΛΗΡΩΣΤΕ ΤΟ ΠΑΤΡΩΝΥΜΟ</v>
      </c>
    </row>
    <row r="17" spans="1:11" s="202" customFormat="1" ht="2.25" customHeight="1">
      <c r="A17" s="585"/>
      <c r="B17" s="145"/>
      <c r="C17" s="113"/>
      <c r="D17" s="578"/>
      <c r="E17" s="579"/>
      <c r="F17" s="580"/>
      <c r="G17" s="114"/>
      <c r="H17" s="578"/>
      <c r="I17" s="579"/>
      <c r="J17" s="580"/>
      <c r="K17" s="109"/>
    </row>
    <row r="18" spans="1:11" s="202" customFormat="1" ht="15" customHeight="1">
      <c r="A18" s="585"/>
      <c r="B18" s="145" t="s">
        <v>1376</v>
      </c>
      <c r="C18" s="261">
        <v>8</v>
      </c>
      <c r="D18" s="578"/>
      <c r="E18" s="579"/>
      <c r="F18" s="580"/>
      <c r="G18" s="262">
        <v>9</v>
      </c>
      <c r="H18" s="578"/>
      <c r="I18" s="579"/>
      <c r="J18" s="580"/>
      <c r="K18" s="109"/>
    </row>
    <row r="19" spans="1:11" s="202" customFormat="1" ht="2.25" customHeight="1">
      <c r="A19" s="585"/>
      <c r="B19" s="145"/>
      <c r="C19" s="113"/>
      <c r="D19" s="80"/>
      <c r="E19" s="79"/>
      <c r="F19" s="243"/>
      <c r="G19" s="114"/>
      <c r="H19" s="80"/>
      <c r="I19" s="79"/>
      <c r="J19" s="243"/>
      <c r="K19" s="109"/>
    </row>
    <row r="20" spans="1:11" s="202" customFormat="1" ht="15" customHeight="1">
      <c r="A20" s="585"/>
      <c r="B20" s="144" t="s">
        <v>1377</v>
      </c>
      <c r="C20" s="91">
        <v>10</v>
      </c>
      <c r="D20" s="577"/>
      <c r="E20" s="577"/>
      <c r="F20" s="577"/>
      <c r="G20" s="92">
        <v>11</v>
      </c>
      <c r="H20" s="577"/>
      <c r="I20" s="577"/>
      <c r="J20" s="577"/>
      <c r="K20" s="108" t="str">
        <f>IF(D20="","ΣΥΜΠΛΗΡΩΣΤΕ ΤΟ ΜΗΤΡΟΝΥΜΟ","")</f>
        <v>ΣΥΜΠΛΗΡΩΣΤΕ ΤΟ ΜΗΤΡΟΝΥΜΟ</v>
      </c>
    </row>
    <row r="21" spans="1:11" s="202" customFormat="1" ht="2.25" customHeight="1">
      <c r="A21" s="585"/>
      <c r="B21" s="145"/>
      <c r="C21" s="113"/>
      <c r="D21" s="578"/>
      <c r="E21" s="579"/>
      <c r="F21" s="580"/>
      <c r="G21" s="114"/>
      <c r="H21" s="578"/>
      <c r="I21" s="579"/>
      <c r="J21" s="580"/>
      <c r="K21" s="109"/>
    </row>
    <row r="22" spans="1:11" s="202" customFormat="1" ht="15" customHeight="1">
      <c r="A22" s="585"/>
      <c r="B22" s="144" t="s">
        <v>1105</v>
      </c>
      <c r="C22" s="91">
        <v>12</v>
      </c>
      <c r="D22" s="577"/>
      <c r="E22" s="577"/>
      <c r="F22" s="577"/>
      <c r="G22" s="92">
        <v>13</v>
      </c>
      <c r="H22" s="577"/>
      <c r="I22" s="577"/>
      <c r="J22" s="577"/>
      <c r="K22" s="108" t="str">
        <f>IF(D22="","ΣΥΜΠΛΗΡΩΣΤΕ ΤΟΝ ΤΟΠΟ ΓΕΝΝΗΣΗΣ","")</f>
        <v>ΣΥΜΠΛΗΡΩΣΤΕ ΤΟΝ ΤΟΠΟ ΓΕΝΝΗΣΗΣ</v>
      </c>
    </row>
    <row r="23" spans="1:11" s="202" customFormat="1" ht="2.25" customHeight="1">
      <c r="A23" s="585"/>
      <c r="B23" s="145"/>
      <c r="C23" s="113"/>
      <c r="D23" s="578"/>
      <c r="E23" s="579"/>
      <c r="F23" s="580"/>
      <c r="G23" s="114"/>
      <c r="H23" s="578"/>
      <c r="I23" s="579"/>
      <c r="J23" s="580"/>
      <c r="K23" s="109"/>
    </row>
    <row r="24" spans="1:11" s="202" customFormat="1" ht="15" customHeight="1">
      <c r="A24" s="585"/>
      <c r="B24" s="144" t="s">
        <v>1100</v>
      </c>
      <c r="C24" s="91">
        <v>14</v>
      </c>
      <c r="D24" s="582"/>
      <c r="E24" s="577"/>
      <c r="F24" s="577"/>
      <c r="G24" s="92">
        <v>15</v>
      </c>
      <c r="H24" s="582"/>
      <c r="I24" s="577"/>
      <c r="J24" s="577"/>
      <c r="K24" s="108" t="str">
        <f>IF(D24="","ΣΥΜΠΛΗΡΩΣΤΕ ΤΗΝ ΗΜ/ΝΙΑ ΓΕΝΝΗΣΗΣ",IF(AND(D24&gt;=L1,D24&lt;=L3),"","ΕΛΕΓΞΤΕ ΤΗΝ ΗΜΕΡΟΜΗΝΙΑ ΓΕΝΝΗΣΗΣ!!"))</f>
        <v>ΣΥΜΠΛΗΡΩΣΤΕ ΤΗΝ ΗΜ/ΝΙΑ ΓΕΝΝΗΣΗΣ</v>
      </c>
    </row>
    <row r="25" spans="1:11" s="202" customFormat="1" ht="2.25" customHeight="1">
      <c r="A25" s="585"/>
      <c r="B25" s="147"/>
      <c r="C25" s="113"/>
      <c r="D25" s="578"/>
      <c r="E25" s="579"/>
      <c r="F25" s="580"/>
      <c r="G25" s="114"/>
      <c r="H25" s="578"/>
      <c r="I25" s="579"/>
      <c r="J25" s="580"/>
      <c r="K25" s="109"/>
    </row>
    <row r="26" spans="1:11" s="202" customFormat="1" ht="15" customHeight="1">
      <c r="A26" s="585"/>
      <c r="B26" s="144" t="s">
        <v>1104</v>
      </c>
      <c r="C26" s="91">
        <v>16</v>
      </c>
      <c r="D26" s="577"/>
      <c r="E26" s="577"/>
      <c r="F26" s="577"/>
      <c r="G26" s="92">
        <v>17</v>
      </c>
      <c r="H26" s="577"/>
      <c r="I26" s="577"/>
      <c r="J26" s="577"/>
      <c r="K26" s="108" t="str">
        <f>IF(D26="","ΣΥΜΠΛΗΡΩΣΤΕ ΤΟΝ ΑΔΤ","")</f>
        <v>ΣΥΜΠΛΗΡΩΣΤΕ ΤΟΝ ΑΔΤ</v>
      </c>
    </row>
    <row r="27" spans="1:11" s="202" customFormat="1" ht="2.25" customHeight="1">
      <c r="A27" s="585"/>
      <c r="B27" s="145"/>
      <c r="C27" s="115"/>
      <c r="D27" s="578"/>
      <c r="E27" s="579"/>
      <c r="F27" s="580"/>
      <c r="G27" s="116"/>
      <c r="H27" s="578"/>
      <c r="I27" s="579"/>
      <c r="J27" s="580"/>
      <c r="K27" s="109"/>
    </row>
    <row r="28" spans="1:11" s="202" customFormat="1" ht="25.5" customHeight="1">
      <c r="A28" s="585"/>
      <c r="B28" s="144" t="s">
        <v>1302</v>
      </c>
      <c r="C28" s="91">
        <v>18</v>
      </c>
      <c r="D28" s="582"/>
      <c r="E28" s="577"/>
      <c r="F28" s="577"/>
      <c r="G28" s="92">
        <v>19</v>
      </c>
      <c r="H28" s="577"/>
      <c r="I28" s="577"/>
      <c r="J28" s="577"/>
      <c r="K28" s="108" t="str">
        <f>IF(D28="","ΣΥΜΠΛΗΡΩΣΤΕ ΤΗΝ ΗΜ/ΝΙΑ ΕΚΔΟΣΗΣ","")</f>
        <v>ΣΥΜΠΛΗΡΩΣΤΕ ΤΗΝ ΗΜ/ΝΙΑ ΕΚΔΟΣΗΣ</v>
      </c>
    </row>
    <row r="29" spans="1:11" s="202" customFormat="1" ht="2.25" customHeight="1">
      <c r="A29" s="585"/>
      <c r="B29" s="147"/>
      <c r="C29" s="115"/>
      <c r="D29" s="578"/>
      <c r="E29" s="579"/>
      <c r="F29" s="580"/>
      <c r="G29" s="116"/>
      <c r="H29" s="578"/>
      <c r="I29" s="579"/>
      <c r="J29" s="580"/>
      <c r="K29" s="109"/>
    </row>
    <row r="30" spans="1:11" s="202" customFormat="1" ht="25.5" customHeight="1">
      <c r="A30" s="585"/>
      <c r="B30" s="144" t="s">
        <v>1303</v>
      </c>
      <c r="C30" s="91">
        <v>20</v>
      </c>
      <c r="D30" s="577"/>
      <c r="E30" s="577"/>
      <c r="F30" s="577"/>
      <c r="G30" s="92">
        <v>21</v>
      </c>
      <c r="H30" s="577"/>
      <c r="I30" s="577"/>
      <c r="J30" s="577"/>
      <c r="K30" s="108" t="str">
        <f>IF(D30="","ΣΥΜΠΛΗΡΩΣΤΕ ΤΗΝ ΕΚΔΟΥΣΑ ΑΡΧΗ","")</f>
        <v>ΣΥΜΠΛΗΡΩΣΤΕ ΤΗΝ ΕΚΔΟΥΣΑ ΑΡΧΗ</v>
      </c>
    </row>
    <row r="31" spans="1:11" s="202" customFormat="1" ht="2.25" customHeight="1">
      <c r="A31" s="585"/>
      <c r="B31" s="147"/>
      <c r="C31" s="113"/>
      <c r="D31" s="578"/>
      <c r="E31" s="579"/>
      <c r="F31" s="580"/>
      <c r="G31" s="116"/>
      <c r="H31" s="578"/>
      <c r="I31" s="579"/>
      <c r="J31" s="580"/>
      <c r="K31" s="109"/>
    </row>
    <row r="32" spans="1:11" s="202" customFormat="1" ht="15" customHeight="1">
      <c r="A32" s="585"/>
      <c r="B32" s="144" t="s">
        <v>1078</v>
      </c>
      <c r="C32" s="91">
        <v>22</v>
      </c>
      <c r="D32" s="618"/>
      <c r="E32" s="618"/>
      <c r="F32" s="618"/>
      <c r="G32" s="92">
        <v>23</v>
      </c>
      <c r="H32" s="618"/>
      <c r="I32" s="618"/>
      <c r="J32" s="618"/>
      <c r="K32" s="108" t="str">
        <f>IF(D32="","ΣΥΜΠΛΗΡΩΣΤΕ ΤΟ ΑΦΜ","")</f>
        <v>ΣΥΜΠΛΗΡΩΣΤΕ ΤΟ ΑΦΜ</v>
      </c>
    </row>
    <row r="33" spans="1:11" s="202" customFormat="1" ht="2.25" customHeight="1">
      <c r="A33" s="585"/>
      <c r="B33" s="148"/>
      <c r="C33" s="113"/>
      <c r="D33" s="578"/>
      <c r="E33" s="579"/>
      <c r="F33" s="580"/>
      <c r="G33" s="116"/>
      <c r="H33" s="578"/>
      <c r="I33" s="579"/>
      <c r="J33" s="580"/>
      <c r="K33" s="109"/>
    </row>
    <row r="34" spans="1:11" s="202" customFormat="1" ht="15" customHeight="1">
      <c r="A34" s="585"/>
      <c r="B34" s="144" t="s">
        <v>1079</v>
      </c>
      <c r="C34" s="91">
        <v>24</v>
      </c>
      <c r="D34" s="610"/>
      <c r="E34" s="610"/>
      <c r="F34" s="610"/>
      <c r="G34" s="92">
        <v>25</v>
      </c>
      <c r="H34" s="577"/>
      <c r="I34" s="577"/>
      <c r="J34" s="577"/>
      <c r="K34" s="108" t="str">
        <f>IF(D34="","ΣΥΜΠΛΗΡΩΣΤΕ ΤΗ ΔΟΥ","")</f>
        <v>ΣΥΜΠΛΗΡΩΣΤΕ ΤΗ ΔΟΥ</v>
      </c>
    </row>
    <row r="35" spans="1:11" s="202" customFormat="1" ht="2.25" customHeight="1">
      <c r="A35" s="585"/>
      <c r="B35" s="145"/>
      <c r="C35" s="158"/>
      <c r="D35" s="578"/>
      <c r="E35" s="579"/>
      <c r="F35" s="579"/>
      <c r="G35" s="157"/>
      <c r="H35" s="609"/>
      <c r="I35" s="609"/>
      <c r="J35" s="609"/>
      <c r="K35" s="109"/>
    </row>
    <row r="36" spans="1:11" s="202" customFormat="1" ht="25.5" customHeight="1">
      <c r="A36" s="585"/>
      <c r="B36" s="144" t="s">
        <v>1402</v>
      </c>
      <c r="C36" s="95">
        <v>26</v>
      </c>
      <c r="D36" s="578"/>
      <c r="E36" s="579"/>
      <c r="F36" s="580"/>
      <c r="G36" s="157"/>
      <c r="H36" s="81"/>
      <c r="I36" s="81"/>
      <c r="J36" s="81"/>
      <c r="K36" s="109"/>
    </row>
    <row r="37" spans="1:11" s="202" customFormat="1" ht="2.25" customHeight="1">
      <c r="A37" s="585"/>
      <c r="B37" s="145"/>
      <c r="C37" s="113"/>
      <c r="D37" s="80"/>
      <c r="E37" s="79"/>
      <c r="F37" s="79"/>
      <c r="G37" s="157"/>
      <c r="H37" s="156"/>
      <c r="I37" s="156"/>
      <c r="J37" s="156"/>
      <c r="K37" s="109"/>
    </row>
    <row r="38" spans="1:11" s="101" customFormat="1" ht="25.5" customHeight="1">
      <c r="A38" s="585"/>
      <c r="B38" s="149" t="s">
        <v>1280</v>
      </c>
      <c r="C38" s="95">
        <v>27</v>
      </c>
      <c r="D38" s="577"/>
      <c r="E38" s="577"/>
      <c r="F38" s="608"/>
      <c r="G38" s="96">
        <v>28</v>
      </c>
      <c r="H38" s="577"/>
      <c r="I38" s="577"/>
      <c r="J38" s="608"/>
      <c r="K38" s="110" t="str">
        <f>IF(D38="","ΣΥΜΠΛΗΡΩΣΤΕ ΤΗΝ ΕΠΑΓΓΕΛΜΑΤΙΚΗ ΕΚΠΑΙΔΕΥΣΗ","")</f>
        <v>ΣΥΜΠΛΗΡΩΣΤΕ ΤΗΝ ΕΠΑΓΓΕΛΜΑΤΙΚΗ ΕΚΠΑΙΔΕΥΣΗ</v>
      </c>
    </row>
    <row r="39" spans="1:11" s="202" customFormat="1" ht="2.25" customHeight="1">
      <c r="A39" s="585"/>
      <c r="B39" s="150"/>
      <c r="C39" s="113"/>
      <c r="D39" s="589"/>
      <c r="E39" s="590"/>
      <c r="F39" s="591"/>
      <c r="G39" s="117"/>
      <c r="H39" s="589"/>
      <c r="I39" s="590"/>
      <c r="J39" s="591"/>
      <c r="K39" s="109"/>
    </row>
    <row r="40" spans="1:11" s="202" customFormat="1" ht="25.5" customHeight="1">
      <c r="A40" s="585"/>
      <c r="B40" s="144" t="s">
        <v>1401</v>
      </c>
      <c r="C40" s="91">
        <v>29</v>
      </c>
      <c r="D40" s="577"/>
      <c r="E40" s="577"/>
      <c r="F40" s="577"/>
      <c r="G40" s="92">
        <v>30</v>
      </c>
      <c r="H40" s="577"/>
      <c r="I40" s="577"/>
      <c r="J40" s="577"/>
      <c r="K40" s="108" t="str">
        <f>IF(D40="","ΣΥΜΠΛΗΡΩΣΤΕ ΤΟ ΕΠΑΓΓΕΛΜΑ","")</f>
        <v>ΣΥΜΠΛΗΡΩΣΤΕ ΤΟ ΕΠΑΓΓΕΛΜΑ</v>
      </c>
    </row>
    <row r="41" spans="1:11" s="202" customFormat="1" ht="2.25" customHeight="1">
      <c r="A41" s="585"/>
      <c r="B41" s="151"/>
      <c r="C41" s="118"/>
      <c r="D41" s="586"/>
      <c r="E41" s="587"/>
      <c r="F41" s="588"/>
      <c r="G41" s="119"/>
      <c r="H41" s="578"/>
      <c r="I41" s="579"/>
      <c r="J41" s="580"/>
      <c r="K41" s="109"/>
    </row>
    <row r="42" spans="1:11" s="202" customFormat="1" ht="22.5">
      <c r="A42" s="585"/>
      <c r="B42" s="144" t="s">
        <v>1304</v>
      </c>
      <c r="C42" s="91">
        <v>31</v>
      </c>
      <c r="D42" s="577"/>
      <c r="E42" s="577"/>
      <c r="F42" s="577"/>
      <c r="G42" s="92">
        <v>32</v>
      </c>
      <c r="H42" s="577"/>
      <c r="I42" s="577"/>
      <c r="J42" s="577"/>
      <c r="K42" s="108" t="str">
        <f>IF(D42="","ΣΥΜΠΛΗΡΩΣΤΕ ΤΟ ΤΑΜΕΙΟ ΑΣΦΑΛΙΣΗΣ","")</f>
        <v>ΣΥΜΠΛΗΡΩΣΤΕ ΤΟ ΤΑΜΕΙΟ ΑΣΦΑΛΙΣΗΣ</v>
      </c>
    </row>
    <row r="43" spans="1:11" s="202" customFormat="1" ht="2.25" customHeight="1">
      <c r="A43" s="65"/>
      <c r="B43" s="112"/>
      <c r="C43" s="98"/>
      <c r="D43" s="93"/>
      <c r="E43" s="93"/>
      <c r="F43" s="93"/>
      <c r="G43" s="99"/>
      <c r="H43" s="93"/>
      <c r="I43" s="93"/>
      <c r="J43" s="94"/>
      <c r="K43" s="109"/>
    </row>
    <row r="44" spans="1:11" s="202" customFormat="1" ht="14.25" customHeight="1">
      <c r="A44" s="585" t="s">
        <v>1080</v>
      </c>
      <c r="B44" s="111" t="s">
        <v>1070</v>
      </c>
      <c r="C44" s="91">
        <v>33</v>
      </c>
      <c r="D44" s="610"/>
      <c r="E44" s="610"/>
      <c r="F44" s="610"/>
      <c r="G44" s="92">
        <v>34</v>
      </c>
      <c r="H44" s="610"/>
      <c r="I44" s="610"/>
      <c r="J44" s="610"/>
      <c r="K44" s="108" t="str">
        <f>IF(D44="","ΣΥΜΠΛΗΡΩΣΤΕ ΤΟ ΝΟΜΟ","")</f>
        <v>ΣΥΜΠΛΗΡΩΣΤΕ ΤΟ ΝΟΜΟ</v>
      </c>
    </row>
    <row r="45" spans="1:11" s="202" customFormat="1" ht="2.25" customHeight="1">
      <c r="A45" s="585"/>
      <c r="B45" s="111"/>
      <c r="C45" s="91"/>
      <c r="D45" s="152"/>
      <c r="E45" s="153"/>
      <c r="F45" s="154"/>
      <c r="G45" s="92"/>
      <c r="H45" s="605"/>
      <c r="I45" s="606"/>
      <c r="J45" s="607"/>
      <c r="K45" s="108"/>
    </row>
    <row r="46" spans="1:11" s="202" customFormat="1" ht="15" customHeight="1">
      <c r="A46" s="616"/>
      <c r="B46" s="111" t="s">
        <v>1362</v>
      </c>
      <c r="C46" s="91">
        <v>35</v>
      </c>
      <c r="D46" s="577"/>
      <c r="E46" s="577"/>
      <c r="F46" s="577"/>
      <c r="G46" s="92">
        <v>36</v>
      </c>
      <c r="H46" s="577"/>
      <c r="I46" s="577"/>
      <c r="J46" s="577"/>
      <c r="K46" s="108" t="str">
        <f>IF(D46="","ΣΥΜΠΛΗΡΩΣΤΕ ΤΟΝ ΔΗΜΟ","")</f>
        <v>ΣΥΜΠΛΗΡΩΣΤΕ ΤΟΝ ΔΗΜΟ</v>
      </c>
    </row>
    <row r="47" spans="1:11" s="202" customFormat="1" ht="2.25" customHeight="1">
      <c r="A47" s="616"/>
      <c r="B47" s="111"/>
      <c r="C47" s="91"/>
      <c r="D47" s="605"/>
      <c r="E47" s="606"/>
      <c r="F47" s="607"/>
      <c r="G47" s="92"/>
      <c r="H47" s="605"/>
      <c r="I47" s="606"/>
      <c r="J47" s="607"/>
      <c r="K47" s="108"/>
    </row>
    <row r="48" spans="1:11" s="202" customFormat="1" ht="15" customHeight="1">
      <c r="A48" s="616"/>
      <c r="B48" s="111" t="s">
        <v>1098</v>
      </c>
      <c r="C48" s="91">
        <v>37</v>
      </c>
      <c r="D48" s="577"/>
      <c r="E48" s="577"/>
      <c r="F48" s="577"/>
      <c r="G48" s="92">
        <v>38</v>
      </c>
      <c r="H48" s="577"/>
      <c r="I48" s="577"/>
      <c r="J48" s="577"/>
      <c r="K48" s="108" t="str">
        <f>IF(D48="","ΣΥΜΠΛΗΡΩΣΤΕ ΤΟ ΔΗΜΟΤΙΚΟ ΔΙΑΜΕΡΙΣΜΑ","")</f>
        <v>ΣΥΜΠΛΗΡΩΣΤΕ ΤΟ ΔΗΜΟΤΙΚΟ ΔΙΑΜΕΡΙΣΜΑ</v>
      </c>
    </row>
    <row r="49" spans="1:11" s="202" customFormat="1" ht="2.25" customHeight="1">
      <c r="A49" s="616"/>
      <c r="B49" s="111"/>
      <c r="C49" s="91"/>
      <c r="D49" s="605"/>
      <c r="E49" s="606"/>
      <c r="F49" s="607"/>
      <c r="G49" s="92"/>
      <c r="H49" s="605"/>
      <c r="I49" s="606"/>
      <c r="J49" s="607"/>
      <c r="K49" s="108"/>
    </row>
    <row r="50" spans="1:11" s="202" customFormat="1" ht="15" customHeight="1">
      <c r="A50" s="616"/>
      <c r="B50" s="111" t="s">
        <v>1069</v>
      </c>
      <c r="C50" s="91">
        <v>39</v>
      </c>
      <c r="D50" s="577"/>
      <c r="E50" s="577"/>
      <c r="F50" s="577"/>
      <c r="G50" s="92">
        <v>40</v>
      </c>
      <c r="H50" s="577"/>
      <c r="I50" s="577"/>
      <c r="J50" s="577"/>
      <c r="K50" s="108"/>
    </row>
    <row r="51" spans="1:11" s="202" customFormat="1" ht="2.25" customHeight="1">
      <c r="A51" s="616"/>
      <c r="B51" s="111"/>
      <c r="C51" s="91"/>
      <c r="D51" s="605"/>
      <c r="E51" s="606"/>
      <c r="F51" s="607"/>
      <c r="G51" s="92"/>
      <c r="H51" s="605"/>
      <c r="I51" s="606"/>
      <c r="J51" s="607"/>
      <c r="K51" s="108"/>
    </row>
    <row r="52" spans="1:11" s="202" customFormat="1" ht="15" customHeight="1">
      <c r="A52" s="616"/>
      <c r="B52" s="111" t="s">
        <v>1165</v>
      </c>
      <c r="C52" s="91">
        <v>41</v>
      </c>
      <c r="D52" s="577"/>
      <c r="E52" s="577"/>
      <c r="F52" s="577"/>
      <c r="G52" s="92">
        <v>42</v>
      </c>
      <c r="H52" s="577"/>
      <c r="I52" s="577"/>
      <c r="J52" s="577"/>
      <c r="K52" s="108" t="str">
        <f>IF(D52="","ΣΥΜΠΛΗΡΩΣΤΕ ΤΗ ΔΙΕΥΘΥΝΣΗ","")</f>
        <v>ΣΥΜΠΛΗΡΩΣΤΕ ΤΗ ΔΙΕΥΘΥΝΣΗ</v>
      </c>
    </row>
    <row r="53" spans="1:11" s="202" customFormat="1" ht="2.25" customHeight="1">
      <c r="A53" s="616"/>
      <c r="B53" s="111"/>
      <c r="C53" s="91"/>
      <c r="D53" s="605"/>
      <c r="E53" s="606"/>
      <c r="F53" s="607"/>
      <c r="G53" s="92"/>
      <c r="H53" s="605"/>
      <c r="I53" s="606"/>
      <c r="J53" s="607"/>
      <c r="K53" s="108"/>
    </row>
    <row r="54" spans="1:11" s="305" customFormat="1" ht="25.5" customHeight="1">
      <c r="A54" s="616"/>
      <c r="B54" s="111" t="s">
        <v>1257</v>
      </c>
      <c r="C54" s="91">
        <v>43</v>
      </c>
      <c r="D54" s="577"/>
      <c r="E54" s="577"/>
      <c r="F54" s="577"/>
      <c r="G54" s="92">
        <v>44</v>
      </c>
      <c r="H54" s="577"/>
      <c r="I54" s="577"/>
      <c r="J54" s="577"/>
      <c r="K54" s="108" t="str">
        <f>IF(D54="","ΣΥΜΠΛΗΡΩΣΤΕ ΤΟ ΤΗΛΕΦΩΝΟ","")</f>
        <v>ΣΥΜΠΛΗΡΩΣΤΕ ΤΟ ΤΗΛΕΦΩΝΟ</v>
      </c>
    </row>
    <row r="55" spans="1:11" s="305" customFormat="1" ht="2.25" customHeight="1">
      <c r="A55" s="616"/>
      <c r="B55" s="111"/>
      <c r="C55" s="91"/>
      <c r="D55" s="605"/>
      <c r="E55" s="606"/>
      <c r="F55" s="607"/>
      <c r="G55" s="92"/>
      <c r="H55" s="605"/>
      <c r="I55" s="606"/>
      <c r="J55" s="607"/>
      <c r="K55" s="108"/>
    </row>
    <row r="56" spans="1:11" s="305" customFormat="1" ht="15" customHeight="1">
      <c r="A56" s="616"/>
      <c r="B56" s="111" t="s">
        <v>1258</v>
      </c>
      <c r="C56" s="91">
        <v>45</v>
      </c>
      <c r="D56" s="605"/>
      <c r="E56" s="606"/>
      <c r="F56" s="607"/>
      <c r="G56" s="92">
        <v>46</v>
      </c>
      <c r="H56" s="605"/>
      <c r="I56" s="606"/>
      <c r="J56" s="607"/>
      <c r="K56" s="108" t="str">
        <f>IF(D56="","ΣΥΜΠΛΗΡΩΣΤΕ ΤΟ ΤΗΛΕΦΩΝΟ","")</f>
        <v>ΣΥΜΠΛΗΡΩΣΤΕ ΤΟ ΤΗΛΕΦΩΝΟ</v>
      </c>
    </row>
    <row r="57" spans="1:11" s="305" customFormat="1" ht="2.25" customHeight="1">
      <c r="A57" s="616"/>
      <c r="B57" s="111"/>
      <c r="C57" s="91"/>
      <c r="D57" s="605"/>
      <c r="E57" s="606"/>
      <c r="F57" s="607"/>
      <c r="G57" s="92"/>
      <c r="H57" s="605"/>
      <c r="I57" s="606"/>
      <c r="J57" s="607"/>
      <c r="K57" s="108"/>
    </row>
    <row r="58" spans="1:11" s="202" customFormat="1" ht="25.5" customHeight="1">
      <c r="A58" s="616"/>
      <c r="B58" s="111" t="s">
        <v>1279</v>
      </c>
      <c r="C58" s="91">
        <v>47</v>
      </c>
      <c r="D58" s="582"/>
      <c r="E58" s="582"/>
      <c r="F58" s="582"/>
      <c r="G58" s="92">
        <v>48</v>
      </c>
      <c r="H58" s="577"/>
      <c r="I58" s="577"/>
      <c r="J58" s="577"/>
      <c r="K58" s="109"/>
    </row>
    <row r="59" spans="1:11" s="202" customFormat="1" ht="2.25" customHeight="1">
      <c r="A59" s="87"/>
      <c r="B59" s="88"/>
      <c r="C59" s="100"/>
      <c r="D59" s="101"/>
      <c r="E59" s="101"/>
      <c r="F59" s="101"/>
      <c r="G59" s="102"/>
      <c r="H59" s="93"/>
      <c r="I59" s="93"/>
      <c r="J59" s="93"/>
      <c r="K59" s="109"/>
    </row>
    <row r="60" spans="1:11" s="202" customFormat="1" ht="25.5" customHeight="1">
      <c r="A60" s="612" t="s">
        <v>1120</v>
      </c>
      <c r="B60" s="612"/>
      <c r="C60" s="256">
        <v>49</v>
      </c>
      <c r="D60" s="610"/>
      <c r="E60" s="610"/>
      <c r="F60" s="610"/>
      <c r="G60" s="102"/>
      <c r="H60" s="93"/>
      <c r="I60" s="93"/>
      <c r="J60" s="93"/>
      <c r="K60" s="109"/>
    </row>
    <row r="61" spans="1:11" s="202" customFormat="1" ht="2.25" customHeight="1">
      <c r="A61" s="87"/>
      <c r="B61" s="88"/>
      <c r="C61" s="100"/>
      <c r="D61" s="101"/>
      <c r="E61" s="101"/>
      <c r="F61" s="101"/>
      <c r="G61" s="102"/>
      <c r="H61" s="93"/>
      <c r="I61" s="93"/>
      <c r="J61" s="93"/>
      <c r="K61" s="109"/>
    </row>
    <row r="62" spans="1:11" s="202" customFormat="1" ht="15" customHeight="1">
      <c r="A62" s="585" t="s">
        <v>1081</v>
      </c>
      <c r="B62" s="111" t="s">
        <v>1070</v>
      </c>
      <c r="C62" s="91">
        <v>50</v>
      </c>
      <c r="D62" s="610"/>
      <c r="E62" s="610"/>
      <c r="F62" s="610"/>
      <c r="G62" s="92">
        <v>51</v>
      </c>
      <c r="H62" s="610"/>
      <c r="I62" s="610"/>
      <c r="J62" s="610"/>
      <c r="K62" s="108" t="str">
        <f>IF(D62="","ΣΥΜΠΛΗΡΩΣΤΕ ΤΟ ΝΟΜΟ","")</f>
        <v>ΣΥΜΠΛΗΡΩΣΤΕ ΤΟ ΝΟΜΟ</v>
      </c>
    </row>
    <row r="63" spans="1:11" s="202" customFormat="1" ht="2.25" customHeight="1">
      <c r="A63" s="585"/>
      <c r="B63" s="111"/>
      <c r="C63" s="91"/>
      <c r="D63" s="605"/>
      <c r="E63" s="606"/>
      <c r="F63" s="607"/>
      <c r="G63" s="92"/>
      <c r="H63" s="605"/>
      <c r="I63" s="606"/>
      <c r="J63" s="607"/>
      <c r="K63" s="108"/>
    </row>
    <row r="64" spans="1:11" ht="15" customHeight="1">
      <c r="A64" s="585"/>
      <c r="B64" s="111" t="s">
        <v>1362</v>
      </c>
      <c r="C64" s="91">
        <v>52</v>
      </c>
      <c r="D64" s="577"/>
      <c r="E64" s="577"/>
      <c r="F64" s="577"/>
      <c r="G64" s="92">
        <v>53</v>
      </c>
      <c r="H64" s="577"/>
      <c r="I64" s="577"/>
      <c r="J64" s="577"/>
      <c r="K64" s="108" t="str">
        <f>IF(D64="","ΣΥΜΠΛΗΡΩΣΤΕ ΤΟ ΔΗΜΟ","")</f>
        <v>ΣΥΜΠΛΗΡΩΣΤΕ ΤΟ ΔΗΜΟ</v>
      </c>
    </row>
    <row r="65" spans="1:11" ht="2.25" customHeight="1">
      <c r="A65" s="585"/>
      <c r="B65" s="111"/>
      <c r="C65" s="91"/>
      <c r="D65" s="605"/>
      <c r="E65" s="606"/>
      <c r="F65" s="607"/>
      <c r="G65" s="92"/>
      <c r="H65" s="605"/>
      <c r="I65" s="606"/>
      <c r="J65" s="607"/>
      <c r="K65" s="108"/>
    </row>
    <row r="66" spans="1:11" ht="15" customHeight="1">
      <c r="A66" s="585"/>
      <c r="B66" s="111" t="s">
        <v>1098</v>
      </c>
      <c r="C66" s="91">
        <v>54</v>
      </c>
      <c r="D66" s="577"/>
      <c r="E66" s="577"/>
      <c r="F66" s="577"/>
      <c r="G66" s="92">
        <v>55</v>
      </c>
      <c r="H66" s="577"/>
      <c r="I66" s="577"/>
      <c r="J66" s="577"/>
      <c r="K66" s="108" t="str">
        <f>IF(D66="","ΣΥΜΠΛΗΡΩΣΤΕ ΤΟ ΔΗΜΟΤΙΚΟ ΔΙΑΜΕΡΙΣΜΑ","")</f>
        <v>ΣΥΜΠΛΗΡΩΣΤΕ ΤΟ ΔΗΜΟΤΙΚΟ ΔΙΑΜΕΡΙΣΜΑ</v>
      </c>
    </row>
    <row r="67" spans="1:11" ht="2.25" customHeight="1">
      <c r="A67" s="585"/>
      <c r="B67" s="111"/>
      <c r="C67" s="91"/>
      <c r="D67" s="605"/>
      <c r="E67" s="606"/>
      <c r="F67" s="607"/>
      <c r="G67" s="92"/>
      <c r="H67" s="605"/>
      <c r="I67" s="606"/>
      <c r="J67" s="607"/>
      <c r="K67" s="20"/>
    </row>
    <row r="68" spans="1:11" ht="15" customHeight="1">
      <c r="A68" s="585"/>
      <c r="B68" s="111" t="s">
        <v>1069</v>
      </c>
      <c r="C68" s="91">
        <v>56</v>
      </c>
      <c r="D68" s="577"/>
      <c r="E68" s="577"/>
      <c r="F68" s="577"/>
      <c r="G68" s="92">
        <v>57</v>
      </c>
      <c r="H68" s="577"/>
      <c r="I68" s="577"/>
      <c r="J68" s="577"/>
      <c r="K68" s="23"/>
    </row>
    <row r="69" spans="1:10" ht="2.25" customHeight="1">
      <c r="A69" s="85"/>
      <c r="B69" s="86"/>
      <c r="C69" s="103"/>
      <c r="D69" s="104"/>
      <c r="E69" s="104"/>
      <c r="F69" s="104"/>
      <c r="H69" s="104"/>
      <c r="I69" s="104"/>
      <c r="J69" s="104"/>
    </row>
    <row r="70" spans="1:10" ht="32.25" customHeight="1">
      <c r="A70" s="611" t="s">
        <v>1281</v>
      </c>
      <c r="B70" s="611"/>
      <c r="C70" s="91">
        <v>58</v>
      </c>
      <c r="D70" s="613">
        <f>ΕΡΩΤΗΜΑΤΟΛΟΓΙΟ!B73</f>
        <v>0</v>
      </c>
      <c r="E70" s="614"/>
      <c r="F70" s="615"/>
      <c r="H70" s="617">
        <f>IF(D70="","ΣΥΜΠΛΗΡΩΣΤΕ ΤΗΝ ΗΜ/ΝΙΑ ΠΡΩΤΗΣ ΕΓΚΑΤΑΣΤΑΣΗΣ","")</f>
      </c>
      <c r="I70" s="617"/>
      <c r="J70" s="617"/>
    </row>
    <row r="71" spans="1:11" s="104" customFormat="1" ht="12" customHeight="1">
      <c r="A71" s="97"/>
      <c r="B71" s="105"/>
      <c r="D71" s="106" t="s">
        <v>1249</v>
      </c>
      <c r="E71" s="106" t="s">
        <v>1250</v>
      </c>
      <c r="F71" s="106" t="s">
        <v>1251</v>
      </c>
      <c r="K71" s="25"/>
    </row>
    <row r="72" ht="4.5" customHeight="1"/>
    <row r="73" spans="2:6" s="4" customFormat="1" ht="12.75">
      <c r="B73" s="234"/>
      <c r="F73" s="235"/>
    </row>
    <row r="74" spans="1:10" s="4" customFormat="1" ht="12.75">
      <c r="A74" s="569" t="s">
        <v>112</v>
      </c>
      <c r="B74" s="569"/>
      <c r="C74" s="569"/>
      <c r="D74" s="236"/>
      <c r="E74" s="194"/>
      <c r="F74" s="194"/>
      <c r="G74" s="576"/>
      <c r="H74" s="576"/>
      <c r="I74" s="576"/>
      <c r="J74" s="576"/>
    </row>
    <row r="75" spans="1:10" s="4" customFormat="1" ht="25.5" customHeight="1">
      <c r="A75" s="569" t="s">
        <v>113</v>
      </c>
      <c r="B75" s="569"/>
      <c r="C75" s="581" t="s">
        <v>11</v>
      </c>
      <c r="D75" s="581"/>
      <c r="E75" s="581"/>
      <c r="F75" s="581"/>
      <c r="G75" s="563"/>
      <c r="H75" s="564"/>
      <c r="I75" s="564"/>
      <c r="J75" s="565"/>
    </row>
    <row r="76" spans="1:10" s="4" customFormat="1" ht="25.5" customHeight="1">
      <c r="A76" s="569" t="s">
        <v>114</v>
      </c>
      <c r="B76" s="569"/>
      <c r="C76" s="581"/>
      <c r="D76" s="581"/>
      <c r="E76" s="581"/>
      <c r="F76" s="581"/>
      <c r="G76" s="566"/>
      <c r="H76" s="567"/>
      <c r="I76" s="567"/>
      <c r="J76" s="568"/>
    </row>
    <row r="77" spans="1:6" s="4" customFormat="1" ht="7.5" customHeight="1">
      <c r="A77" s="239"/>
      <c r="B77" s="239"/>
      <c r="C77" s="238"/>
      <c r="D77" s="238"/>
      <c r="E77" s="570"/>
      <c r="F77" s="570"/>
    </row>
    <row r="78" spans="1:6" s="4" customFormat="1" ht="12.75">
      <c r="A78" s="17"/>
      <c r="B78" s="237"/>
      <c r="C78" s="194"/>
      <c r="D78" s="194"/>
      <c r="E78" s="236"/>
      <c r="F78" s="303"/>
    </row>
    <row r="79" spans="1:6" ht="12.75">
      <c r="A79" s="240" t="s">
        <v>94</v>
      </c>
      <c r="B79" s="240"/>
      <c r="C79" s="194"/>
      <c r="D79" s="194"/>
      <c r="E79" s="194"/>
      <c r="F79" s="303"/>
    </row>
    <row r="80" spans="2:4" ht="12.75">
      <c r="B80" s="234"/>
      <c r="C80" s="4"/>
      <c r="D80" s="4"/>
    </row>
    <row r="81" spans="2:4" ht="12.75">
      <c r="B81" s="234"/>
      <c r="C81" s="4"/>
      <c r="D81" s="4"/>
    </row>
    <row r="82" spans="2:4" ht="12.75">
      <c r="B82" s="234"/>
      <c r="C82" s="4"/>
      <c r="D82" s="4"/>
    </row>
    <row r="83" spans="2:4" ht="12.75">
      <c r="B83" s="4"/>
      <c r="C83" s="4"/>
      <c r="D83" s="4"/>
    </row>
  </sheetData>
  <sheetProtection selectLockedCells="1"/>
  <mergeCells count="127">
    <mergeCell ref="D57:F57"/>
    <mergeCell ref="D50:F50"/>
    <mergeCell ref="D52:F52"/>
    <mergeCell ref="D56:F56"/>
    <mergeCell ref="D54:F54"/>
    <mergeCell ref="H52:J52"/>
    <mergeCell ref="H50:J50"/>
    <mergeCell ref="D36:F36"/>
    <mergeCell ref="D18:F18"/>
    <mergeCell ref="H18:J18"/>
    <mergeCell ref="H29:J29"/>
    <mergeCell ref="H26:J26"/>
    <mergeCell ref="D47:F47"/>
    <mergeCell ref="D32:F32"/>
    <mergeCell ref="H32:J32"/>
    <mergeCell ref="D33:F33"/>
    <mergeCell ref="H47:J47"/>
    <mergeCell ref="H66:J66"/>
    <mergeCell ref="H44:J44"/>
    <mergeCell ref="D30:F30"/>
    <mergeCell ref="D34:F34"/>
    <mergeCell ref="H41:J41"/>
    <mergeCell ref="D31:F31"/>
    <mergeCell ref="D35:F35"/>
    <mergeCell ref="D38:F38"/>
    <mergeCell ref="D42:F42"/>
    <mergeCell ref="D39:F39"/>
    <mergeCell ref="D48:F48"/>
    <mergeCell ref="H70:J70"/>
    <mergeCell ref="H58:J58"/>
    <mergeCell ref="H48:J48"/>
    <mergeCell ref="D40:F40"/>
    <mergeCell ref="H40:J40"/>
    <mergeCell ref="D63:F63"/>
    <mergeCell ref="D65:F65"/>
    <mergeCell ref="D67:F67"/>
    <mergeCell ref="H64:J64"/>
    <mergeCell ref="D66:F66"/>
    <mergeCell ref="A44:A58"/>
    <mergeCell ref="D58:F58"/>
    <mergeCell ref="H54:J54"/>
    <mergeCell ref="D51:F51"/>
    <mergeCell ref="D53:F53"/>
    <mergeCell ref="D55:F55"/>
    <mergeCell ref="D46:F46"/>
    <mergeCell ref="D44:F44"/>
    <mergeCell ref="D49:F49"/>
    <mergeCell ref="H45:J45"/>
    <mergeCell ref="H55:J55"/>
    <mergeCell ref="A70:B70"/>
    <mergeCell ref="D60:F60"/>
    <mergeCell ref="D68:F68"/>
    <mergeCell ref="A60:B60"/>
    <mergeCell ref="D70:F70"/>
    <mergeCell ref="A62:A68"/>
    <mergeCell ref="D62:F62"/>
    <mergeCell ref="D64:F64"/>
    <mergeCell ref="H42:J42"/>
    <mergeCell ref="H67:J67"/>
    <mergeCell ref="H65:J65"/>
    <mergeCell ref="H63:J63"/>
    <mergeCell ref="H35:J35"/>
    <mergeCell ref="H30:J30"/>
    <mergeCell ref="H34:J34"/>
    <mergeCell ref="H62:J62"/>
    <mergeCell ref="H31:J31"/>
    <mergeCell ref="H46:J46"/>
    <mergeCell ref="F3:J3"/>
    <mergeCell ref="D9:F9"/>
    <mergeCell ref="H68:J68"/>
    <mergeCell ref="H33:J33"/>
    <mergeCell ref="H57:J57"/>
    <mergeCell ref="H56:J56"/>
    <mergeCell ref="H49:J49"/>
    <mergeCell ref="H51:J51"/>
    <mergeCell ref="H53:J53"/>
    <mergeCell ref="H38:J38"/>
    <mergeCell ref="H39:J39"/>
    <mergeCell ref="D13:F13"/>
    <mergeCell ref="A1:J1"/>
    <mergeCell ref="D10:F10"/>
    <mergeCell ref="H10:J10"/>
    <mergeCell ref="D12:F12"/>
    <mergeCell ref="H12:J12"/>
    <mergeCell ref="A6:J6"/>
    <mergeCell ref="H9:J9"/>
    <mergeCell ref="B7:J7"/>
    <mergeCell ref="D20:F20"/>
    <mergeCell ref="D24:F24"/>
    <mergeCell ref="A3:E3"/>
    <mergeCell ref="H23:J23"/>
    <mergeCell ref="H13:J13"/>
    <mergeCell ref="H15:J15"/>
    <mergeCell ref="H17:J17"/>
    <mergeCell ref="A10:A42"/>
    <mergeCell ref="D29:F29"/>
    <mergeCell ref="D41:F41"/>
    <mergeCell ref="H21:J21"/>
    <mergeCell ref="H25:J25"/>
    <mergeCell ref="H27:J27"/>
    <mergeCell ref="H24:J24"/>
    <mergeCell ref="D15:F15"/>
    <mergeCell ref="D17:F17"/>
    <mergeCell ref="D25:F25"/>
    <mergeCell ref="D16:F16"/>
    <mergeCell ref="D23:F23"/>
    <mergeCell ref="D21:F21"/>
    <mergeCell ref="F4:J4"/>
    <mergeCell ref="F5:J5"/>
    <mergeCell ref="G74:J74"/>
    <mergeCell ref="D14:F14"/>
    <mergeCell ref="H14:J14"/>
    <mergeCell ref="H28:J28"/>
    <mergeCell ref="D27:F27"/>
    <mergeCell ref="H16:J16"/>
    <mergeCell ref="H22:J22"/>
    <mergeCell ref="D22:F22"/>
    <mergeCell ref="G75:J76"/>
    <mergeCell ref="A74:C74"/>
    <mergeCell ref="A76:B76"/>
    <mergeCell ref="A75:B75"/>
    <mergeCell ref="E77:F77"/>
    <mergeCell ref="B5:E5"/>
    <mergeCell ref="C75:F76"/>
    <mergeCell ref="D28:F28"/>
    <mergeCell ref="H20:J20"/>
    <mergeCell ref="D26:F26"/>
  </mergeCells>
  <dataValidations count="4">
    <dataValidation type="list" allowBlank="1" showInputMessage="1" showErrorMessage="1" sqref="D10:F10">
      <formula1>SEX</formula1>
    </dataValidation>
    <dataValidation type="list" allowBlank="1" showInputMessage="1" showErrorMessage="1" sqref="D34:F34 H34:J34">
      <formula1>IRS</formula1>
    </dataValidation>
    <dataValidation type="list" allowBlank="1" showInputMessage="1" showErrorMessage="1" sqref="D60:F60">
      <formula1>RAD</formula1>
    </dataValidation>
    <dataValidation type="list" allowBlank="1" showInputMessage="1" showErrorMessage="1" sqref="D44:F44 H44:J44 D62:F62 H62:J62">
      <formula1>NOM</formula1>
    </dataValidation>
  </dataValidations>
  <printOptions horizontalCentered="1"/>
  <pageMargins left="0.2362204724409449" right="0.2362204724409449" top="0.72" bottom="0.35433070866141736" header="0.2755905511811024" footer="0.15748031496062992"/>
  <pageSetup horizontalDpi="600" verticalDpi="600" orientation="portrait" paperSize="9" scale="69" r:id="rId1"/>
  <headerFooter alignWithMargins="0">
    <oddFooter>&amp;L&amp;"Arial,Πλάγια"&amp;8Μέτρο 1.1.2 "Εγκατάσταση Νέων Γεωργών" &amp;C&amp;"Arial,Πλάγια"&amp;8ΑΙΤΗΣΗ</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I45"/>
  <sheetViews>
    <sheetView showGridLines="0" zoomScale="75" zoomScaleNormal="75" zoomScalePageLayoutView="0" workbookViewId="0" topLeftCell="A1">
      <selection activeCell="E19" sqref="E19:H19"/>
    </sheetView>
  </sheetViews>
  <sheetFormatPr defaultColWidth="9.140625" defaultRowHeight="12.75"/>
  <cols>
    <col min="3" max="3" width="10.7109375" style="0" customWidth="1"/>
  </cols>
  <sheetData>
    <row r="1" spans="1:9" ht="12.75">
      <c r="A1" s="219"/>
      <c r="B1" s="233"/>
      <c r="C1" s="233"/>
      <c r="D1" s="233"/>
      <c r="E1" s="233"/>
      <c r="F1" s="233"/>
      <c r="G1" s="233"/>
      <c r="H1" s="233"/>
      <c r="I1" s="220"/>
    </row>
    <row r="2" spans="1:9" ht="12.75">
      <c r="A2" s="221"/>
      <c r="B2" s="223"/>
      <c r="C2" s="223"/>
      <c r="D2" s="223"/>
      <c r="E2" s="223"/>
      <c r="F2" s="223"/>
      <c r="G2" s="223"/>
      <c r="H2" s="223"/>
      <c r="I2" s="222"/>
    </row>
    <row r="3" spans="1:9" ht="12.75">
      <c r="A3" s="221"/>
      <c r="B3" s="223"/>
      <c r="C3" s="223"/>
      <c r="D3" s="223"/>
      <c r="E3" s="223"/>
      <c r="F3" s="223"/>
      <c r="G3" s="223"/>
      <c r="H3" s="223"/>
      <c r="I3" s="222"/>
    </row>
    <row r="4" spans="1:9" ht="12.75">
      <c r="A4" s="221"/>
      <c r="B4" s="223"/>
      <c r="C4" s="223"/>
      <c r="D4" s="223"/>
      <c r="E4" s="223"/>
      <c r="F4" s="223"/>
      <c r="G4" s="223"/>
      <c r="H4" s="223"/>
      <c r="I4" s="222"/>
    </row>
    <row r="5" spans="1:9" ht="13.5" customHeight="1">
      <c r="A5" s="221"/>
      <c r="B5" s="223"/>
      <c r="C5" s="223"/>
      <c r="D5" s="223"/>
      <c r="E5" s="223"/>
      <c r="F5" s="223"/>
      <c r="G5" s="223"/>
      <c r="H5" s="223"/>
      <c r="I5" s="225"/>
    </row>
    <row r="6" spans="1:9" ht="16.5" customHeight="1">
      <c r="A6" s="226"/>
      <c r="B6" s="224"/>
      <c r="C6" s="224"/>
      <c r="D6" s="224"/>
      <c r="E6" s="224"/>
      <c r="F6" s="224"/>
      <c r="G6" s="224"/>
      <c r="H6" s="224"/>
      <c r="I6" s="228"/>
    </row>
    <row r="7" spans="1:9" ht="12.75" customHeight="1">
      <c r="A7" s="226"/>
      <c r="B7" s="224"/>
      <c r="C7" s="224"/>
      <c r="D7" s="224"/>
      <c r="E7" s="224"/>
      <c r="F7" s="224"/>
      <c r="G7" s="224"/>
      <c r="H7" s="224"/>
      <c r="I7" s="228"/>
    </row>
    <row r="8" spans="1:9" ht="12.75" customHeight="1">
      <c r="A8" s="226"/>
      <c r="B8" s="224"/>
      <c r="C8" s="224"/>
      <c r="D8" s="224"/>
      <c r="E8" s="224"/>
      <c r="F8" s="224"/>
      <c r="G8" s="224"/>
      <c r="H8" s="224"/>
      <c r="I8" s="228"/>
    </row>
    <row r="9" spans="1:9" ht="12.75" customHeight="1">
      <c r="A9" s="226"/>
      <c r="B9" s="619" t="s">
        <v>1331</v>
      </c>
      <c r="C9" s="620"/>
      <c r="D9" s="620"/>
      <c r="E9" s="620"/>
      <c r="F9" s="620"/>
      <c r="G9" s="620"/>
      <c r="H9" s="621"/>
      <c r="I9" s="228"/>
    </row>
    <row r="10" spans="1:9" ht="12.75" customHeight="1">
      <c r="A10" s="226"/>
      <c r="B10" s="622"/>
      <c r="C10" s="623"/>
      <c r="D10" s="623"/>
      <c r="E10" s="623"/>
      <c r="F10" s="623"/>
      <c r="G10" s="623"/>
      <c r="H10" s="624"/>
      <c r="I10" s="228"/>
    </row>
    <row r="11" spans="1:9" ht="12.75" customHeight="1">
      <c r="A11" s="226"/>
      <c r="B11" s="625"/>
      <c r="C11" s="626"/>
      <c r="D11" s="626"/>
      <c r="E11" s="626"/>
      <c r="F11" s="626"/>
      <c r="G11" s="626"/>
      <c r="H11" s="627"/>
      <c r="I11" s="228"/>
    </row>
    <row r="12" spans="1:9" ht="12.75" customHeight="1">
      <c r="A12" s="226"/>
      <c r="B12" s="227"/>
      <c r="C12" s="227"/>
      <c r="D12" s="227"/>
      <c r="E12" s="227"/>
      <c r="F12" s="227"/>
      <c r="G12" s="227"/>
      <c r="H12" s="227"/>
      <c r="I12" s="228"/>
    </row>
    <row r="13" spans="1:9" ht="12.75" customHeight="1">
      <c r="A13" s="226"/>
      <c r="B13" s="227"/>
      <c r="C13" s="227"/>
      <c r="D13" s="227"/>
      <c r="E13" s="227"/>
      <c r="F13" s="227"/>
      <c r="G13" s="227"/>
      <c r="H13" s="227"/>
      <c r="I13" s="228"/>
    </row>
    <row r="14" spans="1:9" ht="12.75" customHeight="1">
      <c r="A14" s="226"/>
      <c r="B14" s="227"/>
      <c r="C14" s="227"/>
      <c r="D14" s="227"/>
      <c r="E14" s="227"/>
      <c r="F14" s="227"/>
      <c r="G14" s="227"/>
      <c r="H14" s="227"/>
      <c r="I14" s="228"/>
    </row>
    <row r="15" spans="1:9" ht="17.25" customHeight="1">
      <c r="A15" s="232"/>
      <c r="B15" s="224"/>
      <c r="C15" s="224"/>
      <c r="D15" s="224"/>
      <c r="E15" s="224"/>
      <c r="F15" s="224"/>
      <c r="G15" s="224"/>
      <c r="H15" s="224"/>
      <c r="I15" s="228"/>
    </row>
    <row r="16" spans="1:9" ht="18" customHeight="1">
      <c r="A16" s="226"/>
      <c r="B16" s="224"/>
      <c r="C16" s="224"/>
      <c r="D16" s="224"/>
      <c r="E16" s="224"/>
      <c r="F16" s="224"/>
      <c r="G16" s="224"/>
      <c r="H16" s="224"/>
      <c r="I16" s="228"/>
    </row>
    <row r="17" spans="1:9" ht="12.75" customHeight="1">
      <c r="A17" s="226"/>
      <c r="B17" s="227"/>
      <c r="C17" s="227"/>
      <c r="D17" s="227"/>
      <c r="E17" s="227"/>
      <c r="F17" s="227"/>
      <c r="G17" s="227"/>
      <c r="H17" s="227"/>
      <c r="I17" s="228"/>
    </row>
    <row r="18" spans="1:9" ht="39" customHeight="1">
      <c r="A18" s="226"/>
      <c r="B18" s="628" t="s">
        <v>71</v>
      </c>
      <c r="C18" s="628"/>
      <c r="D18" s="628"/>
      <c r="E18" s="629">
        <f>ΕΞΩΦΥΛΛΟ!C38</f>
        <v>0</v>
      </c>
      <c r="F18" s="630"/>
      <c r="G18" s="630"/>
      <c r="H18" s="631"/>
      <c r="I18" s="228"/>
    </row>
    <row r="19" spans="1:9" ht="39" customHeight="1">
      <c r="A19" s="226"/>
      <c r="B19" s="628"/>
      <c r="C19" s="628"/>
      <c r="D19" s="628"/>
      <c r="E19" s="632">
        <f>ΕΞΩΦΥΛΛΟ!C39</f>
        <v>0</v>
      </c>
      <c r="F19" s="633"/>
      <c r="G19" s="633"/>
      <c r="H19" s="634"/>
      <c r="I19" s="228"/>
    </row>
    <row r="20" spans="1:9" ht="12.75" customHeight="1">
      <c r="A20" s="226"/>
      <c r="B20" s="227"/>
      <c r="C20" s="227"/>
      <c r="D20" s="227"/>
      <c r="E20" s="227"/>
      <c r="F20" s="227"/>
      <c r="G20" s="227"/>
      <c r="H20" s="227"/>
      <c r="I20" s="228"/>
    </row>
    <row r="21" spans="1:9" ht="12.75" customHeight="1">
      <c r="A21" s="226"/>
      <c r="B21" s="227"/>
      <c r="C21" s="227"/>
      <c r="D21" s="227"/>
      <c r="E21" s="227"/>
      <c r="F21" s="227"/>
      <c r="G21" s="227"/>
      <c r="H21" s="227"/>
      <c r="I21" s="228"/>
    </row>
    <row r="22" spans="1:9" ht="12.75" customHeight="1">
      <c r="A22" s="226"/>
      <c r="B22" s="227"/>
      <c r="C22" s="227"/>
      <c r="D22" s="227"/>
      <c r="E22" s="227"/>
      <c r="F22" s="227"/>
      <c r="G22" s="227"/>
      <c r="H22" s="227"/>
      <c r="I22" s="228"/>
    </row>
    <row r="23" spans="1:9" ht="12.75" customHeight="1">
      <c r="A23" s="226"/>
      <c r="B23" s="227"/>
      <c r="C23" s="227"/>
      <c r="D23" s="227"/>
      <c r="E23" s="227"/>
      <c r="F23" s="227"/>
      <c r="G23" s="227"/>
      <c r="H23" s="227"/>
      <c r="I23" s="228"/>
    </row>
    <row r="24" spans="1:9" ht="12.75" customHeight="1">
      <c r="A24" s="226"/>
      <c r="B24" s="227"/>
      <c r="C24" s="227"/>
      <c r="D24" s="227"/>
      <c r="E24" s="227"/>
      <c r="F24" s="227"/>
      <c r="G24" s="227"/>
      <c r="H24" s="227"/>
      <c r="I24" s="228"/>
    </row>
    <row r="25" spans="1:9" ht="12.75" customHeight="1">
      <c r="A25" s="226"/>
      <c r="B25" s="227"/>
      <c r="C25" s="227"/>
      <c r="D25" s="227"/>
      <c r="E25" s="227"/>
      <c r="F25" s="227"/>
      <c r="G25" s="227"/>
      <c r="H25" s="227"/>
      <c r="I25" s="228"/>
    </row>
    <row r="26" spans="1:9" ht="12.75" customHeight="1">
      <c r="A26" s="226"/>
      <c r="B26" s="227"/>
      <c r="C26" s="227"/>
      <c r="D26" s="227"/>
      <c r="E26" s="227"/>
      <c r="F26" s="227"/>
      <c r="G26" s="227"/>
      <c r="H26" s="227"/>
      <c r="I26" s="228"/>
    </row>
    <row r="27" spans="1:9" ht="12.75" customHeight="1">
      <c r="A27" s="226"/>
      <c r="B27" s="227"/>
      <c r="C27" s="227"/>
      <c r="D27" s="227"/>
      <c r="E27" s="227"/>
      <c r="F27" s="227"/>
      <c r="G27" s="227"/>
      <c r="H27" s="227"/>
      <c r="I27" s="228"/>
    </row>
    <row r="28" spans="1:9" ht="12.75" customHeight="1">
      <c r="A28" s="226"/>
      <c r="B28" s="227"/>
      <c r="C28" s="227"/>
      <c r="D28" s="227"/>
      <c r="E28" s="227"/>
      <c r="F28" s="227"/>
      <c r="G28" s="227"/>
      <c r="H28" s="227"/>
      <c r="I28" s="228"/>
    </row>
    <row r="29" spans="1:9" ht="12.75" customHeight="1">
      <c r="A29" s="226"/>
      <c r="B29" s="227"/>
      <c r="C29" s="227"/>
      <c r="D29" s="227"/>
      <c r="E29" s="227"/>
      <c r="F29" s="227"/>
      <c r="G29" s="227"/>
      <c r="H29" s="227"/>
      <c r="I29" s="228"/>
    </row>
    <row r="30" spans="1:9" ht="12.75" customHeight="1">
      <c r="A30" s="226"/>
      <c r="B30" s="227"/>
      <c r="C30" s="227"/>
      <c r="D30" s="227"/>
      <c r="E30" s="227"/>
      <c r="F30" s="227"/>
      <c r="G30" s="227"/>
      <c r="H30" s="227"/>
      <c r="I30" s="228"/>
    </row>
    <row r="31" spans="1:9" ht="12.75" customHeight="1">
      <c r="A31" s="226"/>
      <c r="B31" s="227"/>
      <c r="C31" s="227"/>
      <c r="D31" s="227"/>
      <c r="E31" s="227"/>
      <c r="F31" s="227"/>
      <c r="G31" s="227"/>
      <c r="H31" s="227"/>
      <c r="I31" s="228"/>
    </row>
    <row r="32" spans="1:9" ht="12.75" customHeight="1">
      <c r="A32" s="226"/>
      <c r="B32" s="227"/>
      <c r="C32" s="227"/>
      <c r="D32" s="227"/>
      <c r="E32" s="227"/>
      <c r="F32" s="227"/>
      <c r="G32" s="227"/>
      <c r="H32" s="227"/>
      <c r="I32" s="228"/>
    </row>
    <row r="33" spans="1:9" ht="12.75" customHeight="1">
      <c r="A33" s="226"/>
      <c r="B33" s="227"/>
      <c r="C33" s="227"/>
      <c r="D33" s="227"/>
      <c r="E33" s="227"/>
      <c r="F33" s="227"/>
      <c r="G33" s="227"/>
      <c r="H33" s="227"/>
      <c r="I33" s="228"/>
    </row>
    <row r="34" spans="1:9" ht="12.75" customHeight="1">
      <c r="A34" s="226"/>
      <c r="B34" s="227"/>
      <c r="C34" s="227"/>
      <c r="D34" s="227"/>
      <c r="E34" s="227"/>
      <c r="F34" s="227"/>
      <c r="G34" s="227"/>
      <c r="H34" s="227"/>
      <c r="I34" s="228"/>
    </row>
    <row r="35" spans="1:9" ht="12.75" customHeight="1">
      <c r="A35" s="226"/>
      <c r="B35" s="227"/>
      <c r="C35" s="227"/>
      <c r="D35" s="227"/>
      <c r="E35" s="227"/>
      <c r="F35" s="227"/>
      <c r="G35" s="227"/>
      <c r="H35" s="227"/>
      <c r="I35" s="228"/>
    </row>
    <row r="36" spans="1:9" ht="12.75" customHeight="1">
      <c r="A36" s="226"/>
      <c r="B36" s="227"/>
      <c r="C36" s="227"/>
      <c r="D36" s="227"/>
      <c r="E36" s="227"/>
      <c r="F36" s="227"/>
      <c r="G36" s="227"/>
      <c r="H36" s="227"/>
      <c r="I36" s="228"/>
    </row>
    <row r="37" spans="1:9" ht="12.75" customHeight="1">
      <c r="A37" s="226"/>
      <c r="B37" s="227"/>
      <c r="C37" s="227"/>
      <c r="D37" s="227"/>
      <c r="E37" s="227"/>
      <c r="F37" s="227"/>
      <c r="G37" s="227"/>
      <c r="H37" s="227"/>
      <c r="I37" s="228"/>
    </row>
    <row r="38" spans="1:9" ht="12.75" customHeight="1">
      <c r="A38" s="226"/>
      <c r="B38" s="227"/>
      <c r="C38" s="227"/>
      <c r="D38" s="227"/>
      <c r="E38" s="227"/>
      <c r="F38" s="227"/>
      <c r="G38" s="227"/>
      <c r="H38" s="227"/>
      <c r="I38" s="228"/>
    </row>
    <row r="39" spans="1:9" ht="12.75" customHeight="1">
      <c r="A39" s="226"/>
      <c r="B39" s="227"/>
      <c r="C39" s="227"/>
      <c r="D39" s="227"/>
      <c r="E39" s="227"/>
      <c r="F39" s="227"/>
      <c r="G39" s="227"/>
      <c r="H39" s="227"/>
      <c r="I39" s="228"/>
    </row>
    <row r="40" spans="1:9" ht="12.75" customHeight="1">
      <c r="A40" s="226"/>
      <c r="B40" s="227"/>
      <c r="C40" s="227"/>
      <c r="D40" s="227"/>
      <c r="E40" s="227"/>
      <c r="F40" s="227"/>
      <c r="G40" s="227"/>
      <c r="H40" s="227"/>
      <c r="I40" s="228"/>
    </row>
    <row r="41" spans="1:9" ht="12.75" customHeight="1">
      <c r="A41" s="226"/>
      <c r="B41" s="227"/>
      <c r="C41" s="227"/>
      <c r="D41" s="227"/>
      <c r="E41" s="227"/>
      <c r="F41" s="227"/>
      <c r="G41" s="227"/>
      <c r="H41" s="227"/>
      <c r="I41" s="228"/>
    </row>
    <row r="42" spans="1:9" ht="25.5" customHeight="1">
      <c r="A42" s="226"/>
      <c r="B42" s="227"/>
      <c r="C42" s="227"/>
      <c r="D42" s="227"/>
      <c r="E42" s="227"/>
      <c r="F42" s="227"/>
      <c r="G42" s="227"/>
      <c r="H42" s="227"/>
      <c r="I42" s="228"/>
    </row>
    <row r="43" spans="1:9" ht="25.5" customHeight="1">
      <c r="A43" s="226"/>
      <c r="B43" s="227"/>
      <c r="C43" s="227"/>
      <c r="D43" s="227"/>
      <c r="E43" s="227"/>
      <c r="F43" s="227"/>
      <c r="G43" s="227"/>
      <c r="H43" s="227"/>
      <c r="I43" s="228"/>
    </row>
    <row r="44" spans="1:9" ht="25.5" customHeight="1">
      <c r="A44" s="226"/>
      <c r="B44" s="227"/>
      <c r="C44" s="227"/>
      <c r="D44" s="227"/>
      <c r="E44" s="227"/>
      <c r="F44" s="227"/>
      <c r="G44" s="227"/>
      <c r="H44" s="227"/>
      <c r="I44" s="228"/>
    </row>
    <row r="45" spans="1:9" ht="12.75" customHeight="1">
      <c r="A45" s="229"/>
      <c r="B45" s="230"/>
      <c r="C45" s="230"/>
      <c r="D45" s="230"/>
      <c r="E45" s="230"/>
      <c r="F45" s="230"/>
      <c r="G45" s="230"/>
      <c r="H45" s="230"/>
      <c r="I45" s="231"/>
    </row>
    <row r="56" ht="25.5" customHeight="1"/>
    <row r="58" ht="66.75" customHeight="1"/>
  </sheetData>
  <sheetProtection/>
  <mergeCells count="4">
    <mergeCell ref="B9:H11"/>
    <mergeCell ref="B18:D19"/>
    <mergeCell ref="E18:H18"/>
    <mergeCell ref="E19:H19"/>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&amp;L&amp;"Arial,Πλάγια"&amp;8Μέτρο 1.1.2 "Εγκατάσταση Νέων Γεωργών"&amp;C&amp;"Arial,Πλάγια"&amp;8ΕΠΙΧΕΙΡΗΜΑΤΙΚΟ ΣΧΕΔΙΟ</oddFooter>
  </headerFooter>
</worksheet>
</file>

<file path=xl/worksheets/sheet6.xml><?xml version="1.0" encoding="utf-8"?>
<worksheet xmlns="http://schemas.openxmlformats.org/spreadsheetml/2006/main" xmlns:r="http://schemas.openxmlformats.org/officeDocument/2006/relationships">
  <dimension ref="A1:IV106"/>
  <sheetViews>
    <sheetView showGridLines="0" showZeros="0" zoomScaleSheetLayoutView="75" zoomScalePageLayoutView="0" workbookViewId="0" topLeftCell="B38">
      <selection activeCell="C53" sqref="C53"/>
    </sheetView>
  </sheetViews>
  <sheetFormatPr defaultColWidth="9.140625" defaultRowHeight="12.75"/>
  <cols>
    <col min="1" max="1" width="5.57421875" style="87" customWidth="1"/>
    <col min="2" max="2" width="9.8515625" style="87" customWidth="1"/>
    <col min="3" max="3" width="21.421875" style="87" customWidth="1"/>
    <col min="4" max="4" width="40.57421875" style="87" customWidth="1"/>
    <col min="5" max="7" width="13.421875" style="87" customWidth="1"/>
    <col min="8" max="8" width="15.00390625" style="87" customWidth="1"/>
    <col min="9" max="9" width="7.00390625" style="87" customWidth="1"/>
    <col min="10" max="10" width="13.421875" style="87" customWidth="1"/>
    <col min="11" max="11" width="4.57421875" style="87" customWidth="1"/>
    <col min="12" max="12" width="19.421875" style="87" customWidth="1"/>
    <col min="13" max="13" width="18.28125" style="87" customWidth="1"/>
    <col min="14" max="14" width="12.8515625" style="87" customWidth="1"/>
    <col min="15" max="15" width="14.28125" style="87" customWidth="1"/>
    <col min="16" max="17" width="12.140625" style="87" customWidth="1"/>
    <col min="18" max="18" width="9.28125" style="87" customWidth="1"/>
    <col min="19" max="16384" width="9.140625" style="87" customWidth="1"/>
  </cols>
  <sheetData>
    <row r="1" spans="8:15" ht="18" customHeight="1">
      <c r="H1" s="763"/>
      <c r="I1" s="763"/>
      <c r="J1" s="763"/>
      <c r="K1" s="763"/>
      <c r="L1" s="762">
        <f>ΕΞΩΦΥΛΛΟ!C38</f>
        <v>0</v>
      </c>
      <c r="M1" s="762"/>
      <c r="N1" s="761">
        <f>ΕΞΩΦΥΛΛΟ!C39</f>
        <v>0</v>
      </c>
      <c r="O1" s="761"/>
    </row>
    <row r="2" spans="1:17" ht="35.25" customHeight="1">
      <c r="A2" s="695" t="s">
        <v>133</v>
      </c>
      <c r="B2" s="696"/>
      <c r="C2" s="696"/>
      <c r="D2" s="696"/>
      <c r="E2" s="696"/>
      <c r="F2" s="696"/>
      <c r="G2" s="696"/>
      <c r="H2" s="696"/>
      <c r="I2" s="696"/>
      <c r="J2" s="696"/>
      <c r="K2" s="696"/>
      <c r="L2" s="696"/>
      <c r="M2" s="696"/>
      <c r="N2" s="696"/>
      <c r="O2" s="696"/>
      <c r="P2" s="63"/>
      <c r="Q2" s="63"/>
    </row>
    <row r="3" spans="1:17" ht="20.25" customHeight="1">
      <c r="A3" s="120" t="s">
        <v>1265</v>
      </c>
      <c r="B3" s="639" t="s">
        <v>1260</v>
      </c>
      <c r="C3" s="639"/>
      <c r="D3" s="639"/>
      <c r="E3" s="121"/>
      <c r="F3" s="121"/>
      <c r="G3" s="121"/>
      <c r="H3" s="121"/>
      <c r="I3" s="121"/>
      <c r="J3" s="121"/>
      <c r="K3" s="121"/>
      <c r="L3" s="121"/>
      <c r="M3" s="121"/>
      <c r="N3" s="121"/>
      <c r="O3" s="121"/>
      <c r="P3" s="121"/>
      <c r="Q3" s="123"/>
    </row>
    <row r="4" spans="1:17" ht="20.25" customHeight="1">
      <c r="A4" s="257"/>
      <c r="B4" s="646" t="s">
        <v>1082</v>
      </c>
      <c r="C4" s="647"/>
      <c r="D4" s="647"/>
      <c r="E4" s="47"/>
      <c r="F4" s="121"/>
      <c r="G4" s="121"/>
      <c r="H4" s="121"/>
      <c r="I4" s="121"/>
      <c r="J4" s="121"/>
      <c r="K4" s="121"/>
      <c r="L4" s="121"/>
      <c r="M4" s="121"/>
      <c r="N4" s="121"/>
      <c r="O4" s="121"/>
      <c r="P4" s="121"/>
      <c r="Q4" s="123"/>
    </row>
    <row r="5" spans="1:17" s="264" customFormat="1" ht="23.25" customHeight="1">
      <c r="A5" s="125"/>
      <c r="B5" s="703" t="s">
        <v>4</v>
      </c>
      <c r="C5" s="703" t="s">
        <v>1261</v>
      </c>
      <c r="D5" s="126" t="s">
        <v>1084</v>
      </c>
      <c r="E5" s="658" t="s">
        <v>1408</v>
      </c>
      <c r="F5" s="702"/>
      <c r="G5" s="653"/>
      <c r="H5" s="611" t="s">
        <v>1409</v>
      </c>
      <c r="I5" s="611"/>
      <c r="J5" s="611"/>
      <c r="K5" s="717"/>
      <c r="L5" s="652" t="s">
        <v>1085</v>
      </c>
      <c r="M5" s="718"/>
      <c r="N5" s="718"/>
      <c r="O5" s="719"/>
      <c r="P5" s="125"/>
      <c r="Q5" s="127"/>
    </row>
    <row r="6" spans="2:17" s="61" customFormat="1" ht="42" customHeight="1">
      <c r="B6" s="720"/>
      <c r="C6" s="704"/>
      <c r="D6" s="60" t="s">
        <v>1306</v>
      </c>
      <c r="E6" s="78" t="s">
        <v>1352</v>
      </c>
      <c r="F6" s="77" t="s">
        <v>1353</v>
      </c>
      <c r="G6" s="77" t="s">
        <v>1076</v>
      </c>
      <c r="H6" s="652" t="s">
        <v>1354</v>
      </c>
      <c r="I6" s="653"/>
      <c r="J6" s="658" t="s">
        <v>1064</v>
      </c>
      <c r="K6" s="659"/>
      <c r="L6" s="60" t="s">
        <v>0</v>
      </c>
      <c r="M6" s="60" t="s">
        <v>1263</v>
      </c>
      <c r="N6" s="126" t="s">
        <v>1407</v>
      </c>
      <c r="O6" s="60" t="s">
        <v>1283</v>
      </c>
      <c r="P6" s="47"/>
      <c r="Q6" s="47"/>
    </row>
    <row r="7" spans="2:17" s="63" customFormat="1" ht="20.25" customHeight="1">
      <c r="B7" s="130">
        <v>1</v>
      </c>
      <c r="C7" s="130">
        <v>2</v>
      </c>
      <c r="D7" s="130">
        <v>3</v>
      </c>
      <c r="E7" s="130">
        <v>4</v>
      </c>
      <c r="F7" s="130" t="s">
        <v>1128</v>
      </c>
      <c r="G7" s="167" t="s">
        <v>1129</v>
      </c>
      <c r="H7" s="654">
        <v>5</v>
      </c>
      <c r="I7" s="655"/>
      <c r="J7" s="744" t="s">
        <v>1355</v>
      </c>
      <c r="K7" s="745"/>
      <c r="L7" s="130">
        <v>7</v>
      </c>
      <c r="M7" s="167" t="s">
        <v>1411</v>
      </c>
      <c r="N7" s="33">
        <v>9</v>
      </c>
      <c r="O7" s="26" t="s">
        <v>1332</v>
      </c>
      <c r="P7" s="47"/>
      <c r="Q7" s="47"/>
    </row>
    <row r="8" spans="2:17" ht="20.25" customHeight="1">
      <c r="B8" s="159"/>
      <c r="C8" s="209"/>
      <c r="D8" s="209"/>
      <c r="E8" s="245"/>
      <c r="F8" s="245"/>
      <c r="G8" s="334">
        <f>E8+F8</f>
        <v>0</v>
      </c>
      <c r="H8" s="635"/>
      <c r="I8" s="636"/>
      <c r="J8" s="691">
        <f>G8*H8</f>
        <v>0</v>
      </c>
      <c r="K8" s="692"/>
      <c r="L8" s="245"/>
      <c r="M8" s="334">
        <f>L8*G8</f>
        <v>0</v>
      </c>
      <c r="N8" s="685"/>
      <c r="O8" s="688"/>
      <c r="P8" s="160"/>
      <c r="Q8" s="160"/>
    </row>
    <row r="9" spans="2:17" ht="20.25" customHeight="1">
      <c r="B9" s="159"/>
      <c r="C9" s="209"/>
      <c r="D9" s="209"/>
      <c r="E9" s="245"/>
      <c r="F9" s="245"/>
      <c r="G9" s="334">
        <f aca="true" t="shared" si="0" ref="G9:G22">E9+F9</f>
        <v>0</v>
      </c>
      <c r="H9" s="635"/>
      <c r="I9" s="636"/>
      <c r="J9" s="691">
        <f>G9*H9</f>
        <v>0</v>
      </c>
      <c r="K9" s="692"/>
      <c r="L9" s="245"/>
      <c r="M9" s="334">
        <f aca="true" t="shared" si="1" ref="M9:M22">L9*G9</f>
        <v>0</v>
      </c>
      <c r="N9" s="686"/>
      <c r="O9" s="689"/>
      <c r="P9" s="160"/>
      <c r="Q9" s="160"/>
    </row>
    <row r="10" spans="2:17" ht="20.25" customHeight="1">
      <c r="B10" s="159"/>
      <c r="C10" s="209"/>
      <c r="D10" s="209"/>
      <c r="E10" s="245"/>
      <c r="F10" s="245"/>
      <c r="G10" s="334">
        <f t="shared" si="0"/>
        <v>0</v>
      </c>
      <c r="H10" s="635"/>
      <c r="I10" s="636"/>
      <c r="J10" s="691">
        <f aca="true" t="shared" si="2" ref="J10:J22">G10*H10</f>
        <v>0</v>
      </c>
      <c r="K10" s="692"/>
      <c r="L10" s="245"/>
      <c r="M10" s="334">
        <f t="shared" si="1"/>
        <v>0</v>
      </c>
      <c r="N10" s="686"/>
      <c r="O10" s="689"/>
      <c r="P10" s="160"/>
      <c r="Q10" s="160"/>
    </row>
    <row r="11" spans="2:17" ht="20.25" customHeight="1">
      <c r="B11" s="159"/>
      <c r="C11" s="209"/>
      <c r="D11" s="209"/>
      <c r="E11" s="245"/>
      <c r="F11" s="245"/>
      <c r="G11" s="334">
        <f t="shared" si="0"/>
        <v>0</v>
      </c>
      <c r="H11" s="635"/>
      <c r="I11" s="636"/>
      <c r="J11" s="691">
        <f t="shared" si="2"/>
        <v>0</v>
      </c>
      <c r="K11" s="692"/>
      <c r="L11" s="245"/>
      <c r="M11" s="334">
        <f t="shared" si="1"/>
        <v>0</v>
      </c>
      <c r="N11" s="686"/>
      <c r="O11" s="689"/>
      <c r="P11" s="160"/>
      <c r="Q11" s="160"/>
    </row>
    <row r="12" spans="2:17" ht="20.25" customHeight="1">
      <c r="B12" s="159"/>
      <c r="C12" s="209"/>
      <c r="D12" s="209"/>
      <c r="E12" s="245"/>
      <c r="F12" s="245"/>
      <c r="G12" s="334">
        <f t="shared" si="0"/>
        <v>0</v>
      </c>
      <c r="H12" s="635"/>
      <c r="I12" s="636"/>
      <c r="J12" s="691">
        <f t="shared" si="2"/>
        <v>0</v>
      </c>
      <c r="K12" s="692"/>
      <c r="L12" s="245"/>
      <c r="M12" s="334">
        <f t="shared" si="1"/>
        <v>0</v>
      </c>
      <c r="N12" s="686"/>
      <c r="O12" s="689"/>
      <c r="P12" s="160"/>
      <c r="Q12" s="160"/>
    </row>
    <row r="13" spans="2:17" ht="20.25" customHeight="1">
      <c r="B13" s="159"/>
      <c r="C13" s="209"/>
      <c r="D13" s="209"/>
      <c r="E13" s="245"/>
      <c r="F13" s="245"/>
      <c r="G13" s="334">
        <f t="shared" si="0"/>
        <v>0</v>
      </c>
      <c r="H13" s="635"/>
      <c r="I13" s="636"/>
      <c r="J13" s="691">
        <f t="shared" si="2"/>
        <v>0</v>
      </c>
      <c r="K13" s="692"/>
      <c r="L13" s="245"/>
      <c r="M13" s="334">
        <f t="shared" si="1"/>
        <v>0</v>
      </c>
      <c r="N13" s="686"/>
      <c r="O13" s="689"/>
      <c r="P13" s="160"/>
      <c r="Q13" s="160"/>
    </row>
    <row r="14" spans="2:17" ht="20.25" customHeight="1">
      <c r="B14" s="159"/>
      <c r="C14" s="209"/>
      <c r="D14" s="209"/>
      <c r="E14" s="245"/>
      <c r="F14" s="245"/>
      <c r="G14" s="334">
        <f t="shared" si="0"/>
        <v>0</v>
      </c>
      <c r="H14" s="635"/>
      <c r="I14" s="636"/>
      <c r="J14" s="691">
        <f t="shared" si="2"/>
        <v>0</v>
      </c>
      <c r="K14" s="692"/>
      <c r="L14" s="245"/>
      <c r="M14" s="334">
        <f t="shared" si="1"/>
        <v>0</v>
      </c>
      <c r="N14" s="686"/>
      <c r="O14" s="689"/>
      <c r="P14" s="160"/>
      <c r="Q14" s="160"/>
    </row>
    <row r="15" spans="2:17" ht="20.25" customHeight="1">
      <c r="B15" s="159"/>
      <c r="C15" s="209"/>
      <c r="D15" s="209"/>
      <c r="E15" s="245"/>
      <c r="F15" s="245"/>
      <c r="G15" s="334">
        <f t="shared" si="0"/>
        <v>0</v>
      </c>
      <c r="H15" s="635"/>
      <c r="I15" s="636"/>
      <c r="J15" s="691">
        <f t="shared" si="2"/>
        <v>0</v>
      </c>
      <c r="K15" s="692"/>
      <c r="L15" s="245"/>
      <c r="M15" s="334">
        <f t="shared" si="1"/>
        <v>0</v>
      </c>
      <c r="N15" s="686"/>
      <c r="O15" s="689"/>
      <c r="P15" s="160"/>
      <c r="Q15" s="160"/>
    </row>
    <row r="16" spans="2:17" ht="20.25" customHeight="1">
      <c r="B16" s="159"/>
      <c r="C16" s="209"/>
      <c r="D16" s="209"/>
      <c r="E16" s="245"/>
      <c r="F16" s="245"/>
      <c r="G16" s="334">
        <f t="shared" si="0"/>
        <v>0</v>
      </c>
      <c r="H16" s="635"/>
      <c r="I16" s="636"/>
      <c r="J16" s="691">
        <f t="shared" si="2"/>
        <v>0</v>
      </c>
      <c r="K16" s="692"/>
      <c r="L16" s="245"/>
      <c r="M16" s="334">
        <f t="shared" si="1"/>
        <v>0</v>
      </c>
      <c r="N16" s="686"/>
      <c r="O16" s="689"/>
      <c r="P16" s="160"/>
      <c r="Q16" s="160"/>
    </row>
    <row r="17" spans="2:17" ht="20.25" customHeight="1">
      <c r="B17" s="159"/>
      <c r="C17" s="209"/>
      <c r="D17" s="209"/>
      <c r="E17" s="245"/>
      <c r="F17" s="245"/>
      <c r="G17" s="334">
        <f t="shared" si="0"/>
        <v>0</v>
      </c>
      <c r="H17" s="635"/>
      <c r="I17" s="636"/>
      <c r="J17" s="691">
        <f t="shared" si="2"/>
        <v>0</v>
      </c>
      <c r="K17" s="692"/>
      <c r="L17" s="245"/>
      <c r="M17" s="334">
        <f t="shared" si="1"/>
        <v>0</v>
      </c>
      <c r="N17" s="686"/>
      <c r="O17" s="689"/>
      <c r="P17" s="160"/>
      <c r="Q17" s="160"/>
    </row>
    <row r="18" spans="2:17" ht="20.25" customHeight="1">
      <c r="B18" s="159"/>
      <c r="C18" s="209"/>
      <c r="D18" s="209"/>
      <c r="E18" s="245"/>
      <c r="F18" s="245"/>
      <c r="G18" s="334">
        <f t="shared" si="0"/>
        <v>0</v>
      </c>
      <c r="H18" s="635"/>
      <c r="I18" s="636"/>
      <c r="J18" s="691">
        <f t="shared" si="2"/>
        <v>0</v>
      </c>
      <c r="K18" s="692"/>
      <c r="L18" s="245"/>
      <c r="M18" s="334">
        <f>L18*G18</f>
        <v>0</v>
      </c>
      <c r="N18" s="686"/>
      <c r="O18" s="689"/>
      <c r="P18" s="160"/>
      <c r="Q18" s="160"/>
    </row>
    <row r="19" spans="2:17" ht="20.25" customHeight="1">
      <c r="B19" s="159"/>
      <c r="C19" s="209"/>
      <c r="D19" s="209"/>
      <c r="E19" s="245"/>
      <c r="F19" s="245"/>
      <c r="G19" s="334">
        <f t="shared" si="0"/>
        <v>0</v>
      </c>
      <c r="H19" s="635"/>
      <c r="I19" s="636"/>
      <c r="J19" s="691">
        <f t="shared" si="2"/>
        <v>0</v>
      </c>
      <c r="K19" s="692"/>
      <c r="L19" s="245"/>
      <c r="M19" s="334">
        <f t="shared" si="1"/>
        <v>0</v>
      </c>
      <c r="N19" s="686"/>
      <c r="O19" s="689"/>
      <c r="P19" s="160"/>
      <c r="Q19" s="160"/>
    </row>
    <row r="20" spans="2:17" ht="20.25" customHeight="1">
      <c r="B20" s="159"/>
      <c r="C20" s="209"/>
      <c r="D20" s="209"/>
      <c r="E20" s="245"/>
      <c r="F20" s="245"/>
      <c r="G20" s="334">
        <f t="shared" si="0"/>
        <v>0</v>
      </c>
      <c r="H20" s="635"/>
      <c r="I20" s="636"/>
      <c r="J20" s="691">
        <f t="shared" si="2"/>
        <v>0</v>
      </c>
      <c r="K20" s="692"/>
      <c r="L20" s="245"/>
      <c r="M20" s="334">
        <f t="shared" si="1"/>
        <v>0</v>
      </c>
      <c r="N20" s="686"/>
      <c r="O20" s="689"/>
      <c r="P20" s="160"/>
      <c r="Q20" s="160"/>
    </row>
    <row r="21" spans="2:17" ht="20.25" customHeight="1">
      <c r="B21" s="159"/>
      <c r="C21" s="209"/>
      <c r="D21" s="209"/>
      <c r="E21" s="245"/>
      <c r="F21" s="245"/>
      <c r="G21" s="334">
        <f t="shared" si="0"/>
        <v>0</v>
      </c>
      <c r="H21" s="635"/>
      <c r="I21" s="636"/>
      <c r="J21" s="691">
        <f t="shared" si="2"/>
        <v>0</v>
      </c>
      <c r="K21" s="692"/>
      <c r="L21" s="245"/>
      <c r="M21" s="334">
        <f t="shared" si="1"/>
        <v>0</v>
      </c>
      <c r="N21" s="686"/>
      <c r="O21" s="689"/>
      <c r="P21" s="160"/>
      <c r="Q21" s="160"/>
    </row>
    <row r="22" spans="2:17" ht="20.25" customHeight="1">
      <c r="B22" s="159"/>
      <c r="C22" s="209"/>
      <c r="D22" s="209"/>
      <c r="E22" s="245"/>
      <c r="F22" s="245"/>
      <c r="G22" s="334">
        <f t="shared" si="0"/>
        <v>0</v>
      </c>
      <c r="H22" s="635"/>
      <c r="I22" s="636"/>
      <c r="J22" s="691">
        <f t="shared" si="2"/>
        <v>0</v>
      </c>
      <c r="K22" s="692"/>
      <c r="L22" s="245"/>
      <c r="M22" s="334">
        <f t="shared" si="1"/>
        <v>0</v>
      </c>
      <c r="N22" s="687"/>
      <c r="O22" s="690"/>
      <c r="P22" s="160"/>
      <c r="Q22" s="160"/>
    </row>
    <row r="23" spans="1:17" s="88" customFormat="1" ht="20.25" customHeight="1">
      <c r="A23" s="278"/>
      <c r="B23" s="737" t="s">
        <v>1378</v>
      </c>
      <c r="C23" s="738"/>
      <c r="D23" s="738"/>
      <c r="E23" s="738"/>
      <c r="F23" s="739"/>
      <c r="G23" s="335">
        <f>SUM(G8:G22)</f>
        <v>0</v>
      </c>
      <c r="H23" s="742"/>
      <c r="I23" s="743"/>
      <c r="J23" s="693">
        <f>SUM(J8:K22)</f>
        <v>0</v>
      </c>
      <c r="K23" s="694"/>
      <c r="L23" s="246"/>
      <c r="M23" s="247">
        <f>SUM(M8:M22)</f>
        <v>0</v>
      </c>
      <c r="N23" s="247">
        <v>1750</v>
      </c>
      <c r="O23" s="247">
        <f>M23/N23</f>
        <v>0</v>
      </c>
      <c r="P23" s="244"/>
      <c r="Q23" s="244"/>
    </row>
    <row r="24" spans="1:256" s="166" customFormat="1" ht="20.25" customHeight="1">
      <c r="A24" s="263"/>
      <c r="B24" s="733" t="s">
        <v>1086</v>
      </c>
      <c r="C24" s="733"/>
      <c r="D24" s="733"/>
      <c r="E24" s="734"/>
      <c r="F24" s="734"/>
      <c r="G24" s="734"/>
      <c r="H24" s="735"/>
      <c r="I24" s="735"/>
      <c r="J24" s="735"/>
      <c r="K24" s="735"/>
      <c r="L24" s="735"/>
      <c r="M24" s="735"/>
      <c r="N24" s="735"/>
      <c r="O24" s="736"/>
      <c r="P24" s="736"/>
      <c r="Q24" s="47"/>
      <c r="R24" s="683"/>
      <c r="S24" s="683"/>
      <c r="T24" s="683"/>
      <c r="U24" s="265"/>
      <c r="V24" s="683"/>
      <c r="W24" s="683"/>
      <c r="X24" s="683"/>
      <c r="Y24" s="265"/>
      <c r="Z24" s="683"/>
      <c r="AA24" s="683"/>
      <c r="AB24" s="683"/>
      <c r="AC24" s="265"/>
      <c r="AD24" s="683"/>
      <c r="AE24" s="683"/>
      <c r="AF24" s="683"/>
      <c r="AG24" s="265"/>
      <c r="AH24" s="683"/>
      <c r="AI24" s="683"/>
      <c r="AJ24" s="683"/>
      <c r="AK24" s="265"/>
      <c r="AL24" s="683"/>
      <c r="AM24" s="683"/>
      <c r="AN24" s="683"/>
      <c r="AO24" s="265"/>
      <c r="AP24" s="683"/>
      <c r="AQ24" s="683"/>
      <c r="AR24" s="683"/>
      <c r="AS24" s="265"/>
      <c r="AT24" s="683"/>
      <c r="AU24" s="683"/>
      <c r="AV24" s="683"/>
      <c r="AW24" s="265"/>
      <c r="AX24" s="683"/>
      <c r="AY24" s="683"/>
      <c r="AZ24" s="683"/>
      <c r="BA24" s="265"/>
      <c r="BB24" s="683"/>
      <c r="BC24" s="683"/>
      <c r="BD24" s="683"/>
      <c r="BE24" s="265"/>
      <c r="BF24" s="683"/>
      <c r="BG24" s="683"/>
      <c r="BH24" s="683"/>
      <c r="BI24" s="265"/>
      <c r="BJ24" s="683"/>
      <c r="BK24" s="683"/>
      <c r="BL24" s="683"/>
      <c r="BM24" s="265"/>
      <c r="BN24" s="683"/>
      <c r="BO24" s="683"/>
      <c r="BP24" s="683"/>
      <c r="BQ24" s="265"/>
      <c r="BR24" s="683"/>
      <c r="BS24" s="683"/>
      <c r="BT24" s="683"/>
      <c r="BU24" s="265"/>
      <c r="BV24" s="683"/>
      <c r="BW24" s="683"/>
      <c r="BX24" s="683"/>
      <c r="BY24" s="265"/>
      <c r="BZ24" s="683"/>
      <c r="CA24" s="683"/>
      <c r="CB24" s="683"/>
      <c r="CC24" s="265"/>
      <c r="CD24" s="683"/>
      <c r="CE24" s="683"/>
      <c r="CF24" s="683"/>
      <c r="CG24" s="265"/>
      <c r="CH24" s="683"/>
      <c r="CI24" s="683"/>
      <c r="CJ24" s="683"/>
      <c r="CK24" s="265"/>
      <c r="CL24" s="683"/>
      <c r="CM24" s="683"/>
      <c r="CN24" s="683"/>
      <c r="CO24" s="265"/>
      <c r="CP24" s="683"/>
      <c r="CQ24" s="683"/>
      <c r="CR24" s="683"/>
      <c r="CS24" s="265"/>
      <c r="CT24" s="683"/>
      <c r="CU24" s="683"/>
      <c r="CV24" s="683"/>
      <c r="CW24" s="265"/>
      <c r="CX24" s="683"/>
      <c r="CY24" s="683"/>
      <c r="CZ24" s="683"/>
      <c r="DA24" s="265"/>
      <c r="DB24" s="683"/>
      <c r="DC24" s="683"/>
      <c r="DD24" s="683"/>
      <c r="DE24" s="265"/>
      <c r="DF24" s="683"/>
      <c r="DG24" s="683"/>
      <c r="DH24" s="683"/>
      <c r="DI24" s="266"/>
      <c r="DJ24" s="732"/>
      <c r="DK24" s="732"/>
      <c r="DL24" s="732"/>
      <c r="DM24" s="60"/>
      <c r="DN24" s="732"/>
      <c r="DO24" s="732"/>
      <c r="DP24" s="732"/>
      <c r="DQ24" s="60"/>
      <c r="DR24" s="732"/>
      <c r="DS24" s="732"/>
      <c r="DT24" s="732"/>
      <c r="DU24" s="60"/>
      <c r="DV24" s="732"/>
      <c r="DW24" s="732"/>
      <c r="DX24" s="732"/>
      <c r="DY24" s="60"/>
      <c r="DZ24" s="732"/>
      <c r="EA24" s="732"/>
      <c r="EB24" s="732"/>
      <c r="EC24" s="60"/>
      <c r="ED24" s="732"/>
      <c r="EE24" s="732"/>
      <c r="EF24" s="732"/>
      <c r="EG24" s="60"/>
      <c r="EH24" s="732"/>
      <c r="EI24" s="732"/>
      <c r="EJ24" s="732"/>
      <c r="EK24" s="60"/>
      <c r="EL24" s="732"/>
      <c r="EM24" s="732"/>
      <c r="EN24" s="732"/>
      <c r="EO24" s="60"/>
      <c r="EP24" s="732"/>
      <c r="EQ24" s="732"/>
      <c r="ER24" s="732"/>
      <c r="ES24" s="60"/>
      <c r="ET24" s="732"/>
      <c r="EU24" s="732"/>
      <c r="EV24" s="732"/>
      <c r="EW24" s="60"/>
      <c r="EX24" s="732"/>
      <c r="EY24" s="732"/>
      <c r="EZ24" s="732"/>
      <c r="FA24" s="60"/>
      <c r="FB24" s="732"/>
      <c r="FC24" s="732"/>
      <c r="FD24" s="732"/>
      <c r="FE24" s="60"/>
      <c r="FF24" s="732"/>
      <c r="FG24" s="732"/>
      <c r="FH24" s="732"/>
      <c r="FI24" s="60"/>
      <c r="FJ24" s="732"/>
      <c r="FK24" s="732"/>
      <c r="FL24" s="732"/>
      <c r="FM24" s="60"/>
      <c r="FN24" s="732"/>
      <c r="FO24" s="732"/>
      <c r="FP24" s="732"/>
      <c r="FQ24" s="60"/>
      <c r="FR24" s="732"/>
      <c r="FS24" s="732"/>
      <c r="FT24" s="732"/>
      <c r="FU24" s="60"/>
      <c r="FV24" s="732"/>
      <c r="FW24" s="732"/>
      <c r="FX24" s="732"/>
      <c r="FY24" s="60"/>
      <c r="FZ24" s="732"/>
      <c r="GA24" s="732"/>
      <c r="GB24" s="732"/>
      <c r="GC24" s="60"/>
      <c r="GD24" s="732"/>
      <c r="GE24" s="732"/>
      <c r="GF24" s="732"/>
      <c r="GG24" s="60"/>
      <c r="GH24" s="732"/>
      <c r="GI24" s="732"/>
      <c r="GJ24" s="732"/>
      <c r="GK24" s="60"/>
      <c r="GL24" s="732"/>
      <c r="GM24" s="732"/>
      <c r="GN24" s="732"/>
      <c r="GO24" s="60"/>
      <c r="GP24" s="732"/>
      <c r="GQ24" s="732"/>
      <c r="GR24" s="732"/>
      <c r="GS24" s="60"/>
      <c r="GT24" s="732"/>
      <c r="GU24" s="732"/>
      <c r="GV24" s="732"/>
      <c r="GW24" s="60"/>
      <c r="GX24" s="732"/>
      <c r="GY24" s="732"/>
      <c r="GZ24" s="732"/>
      <c r="HA24" s="60"/>
      <c r="HB24" s="732"/>
      <c r="HC24" s="732"/>
      <c r="HD24" s="732"/>
      <c r="HE24" s="60"/>
      <c r="HF24" s="732"/>
      <c r="HG24" s="732"/>
      <c r="HH24" s="732"/>
      <c r="HI24" s="60"/>
      <c r="HJ24" s="732"/>
      <c r="HK24" s="732"/>
      <c r="HL24" s="732"/>
      <c r="HM24" s="60"/>
      <c r="HN24" s="732"/>
      <c r="HO24" s="732"/>
      <c r="HP24" s="732"/>
      <c r="HQ24" s="60"/>
      <c r="HR24" s="732"/>
      <c r="HS24" s="732"/>
      <c r="HT24" s="732"/>
      <c r="HU24" s="60"/>
      <c r="HV24" s="732"/>
      <c r="HW24" s="732"/>
      <c r="HX24" s="732"/>
      <c r="HY24" s="60"/>
      <c r="HZ24" s="732"/>
      <c r="IA24" s="732"/>
      <c r="IB24" s="732"/>
      <c r="IC24" s="60"/>
      <c r="ID24" s="732"/>
      <c r="IE24" s="732"/>
      <c r="IF24" s="732"/>
      <c r="IG24" s="60"/>
      <c r="IH24" s="732"/>
      <c r="II24" s="732"/>
      <c r="IJ24" s="732"/>
      <c r="IK24" s="60"/>
      <c r="IL24" s="732"/>
      <c r="IM24" s="732"/>
      <c r="IN24" s="732"/>
      <c r="IO24" s="60"/>
      <c r="IP24" s="732"/>
      <c r="IQ24" s="732"/>
      <c r="IR24" s="732"/>
      <c r="IS24" s="60"/>
      <c r="IT24" s="732"/>
      <c r="IU24" s="732"/>
      <c r="IV24" s="732"/>
    </row>
    <row r="25" spans="2:17" ht="20.25" customHeight="1">
      <c r="B25" s="208"/>
      <c r="C25" s="208"/>
      <c r="D25" s="208"/>
      <c r="E25" s="248"/>
      <c r="F25" s="248"/>
      <c r="G25" s="336">
        <f>F25+E25</f>
        <v>0</v>
      </c>
      <c r="H25" s="635"/>
      <c r="I25" s="636"/>
      <c r="J25" s="691">
        <f>H25*G25</f>
        <v>0</v>
      </c>
      <c r="K25" s="692"/>
      <c r="L25" s="248"/>
      <c r="M25" s="334">
        <f>G25*L25</f>
        <v>0</v>
      </c>
      <c r="N25" s="678"/>
      <c r="O25" s="675">
        <f>SUM(P25:Q25)</f>
        <v>0</v>
      </c>
      <c r="P25" s="160"/>
      <c r="Q25" s="160"/>
    </row>
    <row r="26" spans="2:17" ht="20.25" customHeight="1">
      <c r="B26" s="208"/>
      <c r="C26" s="209"/>
      <c r="D26" s="209"/>
      <c r="E26" s="245"/>
      <c r="F26" s="245"/>
      <c r="G26" s="336">
        <f aca="true" t="shared" si="3" ref="G26:G39">F26+E26</f>
        <v>0</v>
      </c>
      <c r="H26" s="635"/>
      <c r="I26" s="636"/>
      <c r="J26" s="691">
        <f aca="true" t="shared" si="4" ref="J26:J39">H26*G26</f>
        <v>0</v>
      </c>
      <c r="K26" s="692"/>
      <c r="L26" s="245"/>
      <c r="M26" s="334">
        <f aca="true" t="shared" si="5" ref="M26:M39">G26*L26</f>
        <v>0</v>
      </c>
      <c r="N26" s="679"/>
      <c r="O26" s="676"/>
      <c r="P26" s="160"/>
      <c r="Q26" s="160"/>
    </row>
    <row r="27" spans="2:17" ht="20.25" customHeight="1">
      <c r="B27" s="208"/>
      <c r="C27" s="209"/>
      <c r="D27" s="209"/>
      <c r="E27" s="245"/>
      <c r="F27" s="245"/>
      <c r="G27" s="336">
        <f t="shared" si="3"/>
        <v>0</v>
      </c>
      <c r="H27" s="635"/>
      <c r="I27" s="636"/>
      <c r="J27" s="691">
        <f t="shared" si="4"/>
        <v>0</v>
      </c>
      <c r="K27" s="692"/>
      <c r="L27" s="245"/>
      <c r="M27" s="334">
        <f t="shared" si="5"/>
        <v>0</v>
      </c>
      <c r="N27" s="679"/>
      <c r="O27" s="676"/>
      <c r="P27" s="160"/>
      <c r="Q27" s="160"/>
    </row>
    <row r="28" spans="2:17" ht="20.25" customHeight="1">
      <c r="B28" s="208"/>
      <c r="C28" s="209"/>
      <c r="D28" s="209"/>
      <c r="E28" s="245"/>
      <c r="F28" s="245"/>
      <c r="G28" s="336">
        <f t="shared" si="3"/>
        <v>0</v>
      </c>
      <c r="H28" s="635"/>
      <c r="I28" s="636"/>
      <c r="J28" s="691">
        <f t="shared" si="4"/>
        <v>0</v>
      </c>
      <c r="K28" s="692"/>
      <c r="L28" s="245"/>
      <c r="M28" s="334">
        <f t="shared" si="5"/>
        <v>0</v>
      </c>
      <c r="N28" s="679"/>
      <c r="O28" s="676"/>
      <c r="P28" s="160"/>
      <c r="Q28" s="160"/>
    </row>
    <row r="29" spans="2:17" ht="20.25" customHeight="1">
      <c r="B29" s="208"/>
      <c r="C29" s="209"/>
      <c r="D29" s="209"/>
      <c r="E29" s="245"/>
      <c r="F29" s="245"/>
      <c r="G29" s="336">
        <f t="shared" si="3"/>
        <v>0</v>
      </c>
      <c r="H29" s="635"/>
      <c r="I29" s="636"/>
      <c r="J29" s="691">
        <f t="shared" si="4"/>
        <v>0</v>
      </c>
      <c r="K29" s="692"/>
      <c r="L29" s="245"/>
      <c r="M29" s="334">
        <f t="shared" si="5"/>
        <v>0</v>
      </c>
      <c r="N29" s="679"/>
      <c r="O29" s="676"/>
      <c r="P29" s="160"/>
      <c r="Q29" s="160"/>
    </row>
    <row r="30" spans="2:17" ht="20.25" customHeight="1">
      <c r="B30" s="208"/>
      <c r="C30" s="209"/>
      <c r="D30" s="209"/>
      <c r="E30" s="245"/>
      <c r="F30" s="245"/>
      <c r="G30" s="336">
        <f t="shared" si="3"/>
        <v>0</v>
      </c>
      <c r="H30" s="635"/>
      <c r="I30" s="636"/>
      <c r="J30" s="691">
        <f t="shared" si="4"/>
        <v>0</v>
      </c>
      <c r="K30" s="692"/>
      <c r="L30" s="245"/>
      <c r="M30" s="334">
        <f t="shared" si="5"/>
        <v>0</v>
      </c>
      <c r="N30" s="679"/>
      <c r="O30" s="676"/>
      <c r="P30" s="160"/>
      <c r="Q30" s="160"/>
    </row>
    <row r="31" spans="2:17" ht="20.25" customHeight="1">
      <c r="B31" s="208"/>
      <c r="C31" s="209"/>
      <c r="D31" s="209"/>
      <c r="E31" s="245"/>
      <c r="F31" s="245"/>
      <c r="G31" s="336">
        <f t="shared" si="3"/>
        <v>0</v>
      </c>
      <c r="H31" s="635"/>
      <c r="I31" s="636"/>
      <c r="J31" s="691">
        <f t="shared" si="4"/>
        <v>0</v>
      </c>
      <c r="K31" s="692"/>
      <c r="L31" s="245"/>
      <c r="M31" s="334">
        <f t="shared" si="5"/>
        <v>0</v>
      </c>
      <c r="N31" s="679"/>
      <c r="O31" s="676"/>
      <c r="P31" s="160"/>
      <c r="Q31" s="160"/>
    </row>
    <row r="32" spans="2:17" ht="20.25" customHeight="1">
      <c r="B32" s="208"/>
      <c r="C32" s="209"/>
      <c r="D32" s="209"/>
      <c r="E32" s="245"/>
      <c r="F32" s="245"/>
      <c r="G32" s="336">
        <f t="shared" si="3"/>
        <v>0</v>
      </c>
      <c r="H32" s="635"/>
      <c r="I32" s="636"/>
      <c r="J32" s="691">
        <f t="shared" si="4"/>
        <v>0</v>
      </c>
      <c r="K32" s="692"/>
      <c r="L32" s="245"/>
      <c r="M32" s="334">
        <f t="shared" si="5"/>
        <v>0</v>
      </c>
      <c r="N32" s="679"/>
      <c r="O32" s="676"/>
      <c r="P32" s="160"/>
      <c r="Q32" s="160"/>
    </row>
    <row r="33" spans="2:17" ht="20.25" customHeight="1">
      <c r="B33" s="208"/>
      <c r="C33" s="209"/>
      <c r="D33" s="209"/>
      <c r="E33" s="245"/>
      <c r="F33" s="245"/>
      <c r="G33" s="336">
        <f t="shared" si="3"/>
        <v>0</v>
      </c>
      <c r="H33" s="635"/>
      <c r="I33" s="636"/>
      <c r="J33" s="691">
        <f t="shared" si="4"/>
        <v>0</v>
      </c>
      <c r="K33" s="692"/>
      <c r="L33" s="245"/>
      <c r="M33" s="334">
        <f t="shared" si="5"/>
        <v>0</v>
      </c>
      <c r="N33" s="679"/>
      <c r="O33" s="676"/>
      <c r="P33" s="160"/>
      <c r="Q33" s="160"/>
    </row>
    <row r="34" spans="2:17" ht="20.25" customHeight="1">
      <c r="B34" s="208"/>
      <c r="C34" s="209"/>
      <c r="D34" s="209"/>
      <c r="E34" s="245"/>
      <c r="F34" s="245"/>
      <c r="G34" s="336">
        <f t="shared" si="3"/>
        <v>0</v>
      </c>
      <c r="H34" s="635"/>
      <c r="I34" s="636"/>
      <c r="J34" s="691">
        <f t="shared" si="4"/>
        <v>0</v>
      </c>
      <c r="K34" s="692"/>
      <c r="L34" s="245"/>
      <c r="M34" s="334">
        <f t="shared" si="5"/>
        <v>0</v>
      </c>
      <c r="N34" s="679"/>
      <c r="O34" s="676"/>
      <c r="P34" s="160"/>
      <c r="Q34" s="160"/>
    </row>
    <row r="35" spans="2:17" ht="20.25" customHeight="1">
      <c r="B35" s="208"/>
      <c r="C35" s="209"/>
      <c r="D35" s="209"/>
      <c r="E35" s="245"/>
      <c r="F35" s="245"/>
      <c r="G35" s="336">
        <f t="shared" si="3"/>
        <v>0</v>
      </c>
      <c r="H35" s="635"/>
      <c r="I35" s="636"/>
      <c r="J35" s="691">
        <f t="shared" si="4"/>
        <v>0</v>
      </c>
      <c r="K35" s="692"/>
      <c r="L35" s="245"/>
      <c r="M35" s="334">
        <f t="shared" si="5"/>
        <v>0</v>
      </c>
      <c r="N35" s="679"/>
      <c r="O35" s="676"/>
      <c r="P35" s="160"/>
      <c r="Q35" s="160"/>
    </row>
    <row r="36" spans="2:17" ht="20.25" customHeight="1">
      <c r="B36" s="208"/>
      <c r="C36" s="209"/>
      <c r="D36" s="209"/>
      <c r="E36" s="245"/>
      <c r="F36" s="245"/>
      <c r="G36" s="336">
        <f t="shared" si="3"/>
        <v>0</v>
      </c>
      <c r="H36" s="635"/>
      <c r="I36" s="636"/>
      <c r="J36" s="691">
        <f t="shared" si="4"/>
        <v>0</v>
      </c>
      <c r="K36" s="692"/>
      <c r="L36" s="245"/>
      <c r="M36" s="334">
        <f t="shared" si="5"/>
        <v>0</v>
      </c>
      <c r="N36" s="679"/>
      <c r="O36" s="676"/>
      <c r="P36" s="160"/>
      <c r="Q36" s="160"/>
    </row>
    <row r="37" spans="2:17" ht="20.25" customHeight="1">
      <c r="B37" s="208"/>
      <c r="C37" s="209"/>
      <c r="D37" s="209"/>
      <c r="E37" s="245"/>
      <c r="F37" s="245"/>
      <c r="G37" s="336">
        <f t="shared" si="3"/>
        <v>0</v>
      </c>
      <c r="H37" s="635"/>
      <c r="I37" s="636"/>
      <c r="J37" s="691">
        <f t="shared" si="4"/>
        <v>0</v>
      </c>
      <c r="K37" s="692"/>
      <c r="L37" s="245"/>
      <c r="M37" s="334">
        <f t="shared" si="5"/>
        <v>0</v>
      </c>
      <c r="N37" s="679"/>
      <c r="O37" s="676"/>
      <c r="P37" s="160"/>
      <c r="Q37" s="160"/>
    </row>
    <row r="38" spans="2:17" ht="20.25" customHeight="1">
      <c r="B38" s="208"/>
      <c r="C38" s="209"/>
      <c r="D38" s="209"/>
      <c r="E38" s="245"/>
      <c r="F38" s="245"/>
      <c r="G38" s="336">
        <f t="shared" si="3"/>
        <v>0</v>
      </c>
      <c r="H38" s="635"/>
      <c r="I38" s="636"/>
      <c r="J38" s="691">
        <f t="shared" si="4"/>
        <v>0</v>
      </c>
      <c r="K38" s="692"/>
      <c r="L38" s="245"/>
      <c r="M38" s="334">
        <f t="shared" si="5"/>
        <v>0</v>
      </c>
      <c r="N38" s="679"/>
      <c r="O38" s="676"/>
      <c r="P38" s="160"/>
      <c r="Q38" s="160"/>
    </row>
    <row r="39" spans="2:17" ht="20.25" customHeight="1">
      <c r="B39" s="208"/>
      <c r="C39" s="209"/>
      <c r="D39" s="209"/>
      <c r="E39" s="245"/>
      <c r="F39" s="245"/>
      <c r="G39" s="336">
        <f t="shared" si="3"/>
        <v>0</v>
      </c>
      <c r="H39" s="740"/>
      <c r="I39" s="741"/>
      <c r="J39" s="691">
        <f t="shared" si="4"/>
        <v>0</v>
      </c>
      <c r="K39" s="692"/>
      <c r="L39" s="249"/>
      <c r="M39" s="334">
        <f t="shared" si="5"/>
        <v>0</v>
      </c>
      <c r="N39" s="680"/>
      <c r="O39" s="677"/>
      <c r="P39" s="160"/>
      <c r="Q39" s="160"/>
    </row>
    <row r="40" spans="2:17" ht="20.25" customHeight="1">
      <c r="B40" s="729" t="s">
        <v>1379</v>
      </c>
      <c r="C40" s="730"/>
      <c r="D40" s="730"/>
      <c r="E40" s="730"/>
      <c r="F40" s="731"/>
      <c r="G40" s="328">
        <f>SUM(G25:G39)</f>
        <v>0</v>
      </c>
      <c r="H40" s="258"/>
      <c r="I40" s="259"/>
      <c r="J40" s="746">
        <f>SUM(J25:K39)</f>
        <v>0</v>
      </c>
      <c r="K40" s="747"/>
      <c r="L40" s="252"/>
      <c r="M40" s="247">
        <f>SUM(M25:M39)</f>
        <v>0</v>
      </c>
      <c r="N40" s="727">
        <v>1750</v>
      </c>
      <c r="O40" s="260">
        <f>M40/N40</f>
        <v>0</v>
      </c>
      <c r="P40" s="160"/>
      <c r="Q40" s="160"/>
    </row>
    <row r="41" spans="2:17" ht="20.25" customHeight="1">
      <c r="B41" s="641" t="s">
        <v>1359</v>
      </c>
      <c r="C41" s="641"/>
      <c r="D41" s="641"/>
      <c r="E41" s="641"/>
      <c r="F41" s="641"/>
      <c r="G41" s="328">
        <f>G23+G40</f>
        <v>0</v>
      </c>
      <c r="H41" s="168"/>
      <c r="I41" s="252"/>
      <c r="J41" s="746">
        <f>J23+J40</f>
        <v>0</v>
      </c>
      <c r="K41" s="747"/>
      <c r="L41" s="161"/>
      <c r="M41" s="247">
        <f>M23+M40</f>
        <v>0</v>
      </c>
      <c r="N41" s="728"/>
      <c r="O41" s="251">
        <f>M41/N40</f>
        <v>0</v>
      </c>
      <c r="P41" s="160"/>
      <c r="Q41" s="160"/>
    </row>
    <row r="42" spans="2:17" ht="15.75" customHeight="1">
      <c r="B42" s="639" t="s">
        <v>1063</v>
      </c>
      <c r="C42" s="640"/>
      <c r="D42" s="640"/>
      <c r="E42" s="640"/>
      <c r="F42" s="640"/>
      <c r="G42" s="640"/>
      <c r="K42" s="88"/>
      <c r="Q42" s="123"/>
    </row>
    <row r="43" spans="11:17" ht="4.5" customHeight="1">
      <c r="K43" s="88"/>
      <c r="Q43" s="123"/>
    </row>
    <row r="44" spans="1:17" ht="19.5" customHeight="1">
      <c r="A44" s="60" t="s">
        <v>1266</v>
      </c>
      <c r="B44" s="723" t="s">
        <v>1264</v>
      </c>
      <c r="C44" s="683"/>
      <c r="D44" s="683"/>
      <c r="E44" s="47"/>
      <c r="Q44" s="123"/>
    </row>
    <row r="45" spans="1:17" ht="23.25" customHeight="1">
      <c r="A45" s="257"/>
      <c r="B45" s="703" t="s">
        <v>1074</v>
      </c>
      <c r="C45" s="126" t="s">
        <v>1133</v>
      </c>
      <c r="D45" s="652" t="s">
        <v>1084</v>
      </c>
      <c r="E45" s="664"/>
      <c r="F45" s="658" t="s">
        <v>1073</v>
      </c>
      <c r="G45" s="702"/>
      <c r="H45" s="662" t="s">
        <v>1262</v>
      </c>
      <c r="I45" s="663"/>
      <c r="J45" s="663"/>
      <c r="K45" s="664"/>
      <c r="L45" s="652" t="s">
        <v>1085</v>
      </c>
      <c r="M45" s="681"/>
      <c r="N45" s="681"/>
      <c r="O45" s="682"/>
      <c r="P45" s="47"/>
      <c r="Q45" s="47"/>
    </row>
    <row r="46" spans="2:17" ht="51" customHeight="1">
      <c r="B46" s="720"/>
      <c r="C46" s="77" t="s">
        <v>37</v>
      </c>
      <c r="D46" s="129" t="s">
        <v>1330</v>
      </c>
      <c r="E46" s="60" t="s">
        <v>3</v>
      </c>
      <c r="F46" s="60" t="s">
        <v>1083</v>
      </c>
      <c r="G46" s="126" t="s">
        <v>1075</v>
      </c>
      <c r="H46" s="652" t="s">
        <v>1333</v>
      </c>
      <c r="I46" s="653"/>
      <c r="J46" s="658" t="s">
        <v>1064</v>
      </c>
      <c r="K46" s="659"/>
      <c r="L46" s="60" t="s">
        <v>2</v>
      </c>
      <c r="M46" s="60" t="s">
        <v>1263</v>
      </c>
      <c r="N46" s="126" t="s">
        <v>1</v>
      </c>
      <c r="O46" s="60" t="s">
        <v>1283</v>
      </c>
      <c r="P46" s="62"/>
      <c r="Q46" s="47"/>
    </row>
    <row r="47" spans="2:17" ht="19.5" customHeight="1">
      <c r="B47" s="26">
        <v>1</v>
      </c>
      <c r="C47" s="26">
        <v>2</v>
      </c>
      <c r="D47" s="26">
        <v>3</v>
      </c>
      <c r="E47" s="33">
        <v>4</v>
      </c>
      <c r="F47" s="26">
        <v>5</v>
      </c>
      <c r="G47" s="76">
        <v>6</v>
      </c>
      <c r="H47" s="660">
        <v>7</v>
      </c>
      <c r="I47" s="749"/>
      <c r="J47" s="724" t="s">
        <v>1334</v>
      </c>
      <c r="K47" s="725"/>
      <c r="L47" s="26">
        <v>9</v>
      </c>
      <c r="M47" s="26" t="s">
        <v>1336</v>
      </c>
      <c r="N47" s="26">
        <v>11</v>
      </c>
      <c r="O47" s="26" t="s">
        <v>1337</v>
      </c>
      <c r="P47" s="47"/>
      <c r="Q47" s="47"/>
    </row>
    <row r="48" spans="2:17" s="121" customFormat="1" ht="19.5" customHeight="1">
      <c r="B48" s="209"/>
      <c r="C48" s="209"/>
      <c r="D48" s="209"/>
      <c r="E48" s="204"/>
      <c r="F48" s="207"/>
      <c r="G48" s="205"/>
      <c r="H48" s="635"/>
      <c r="I48" s="636"/>
      <c r="J48" s="650">
        <f>E48*H48</f>
        <v>0</v>
      </c>
      <c r="K48" s="651"/>
      <c r="L48" s="245"/>
      <c r="M48" s="271">
        <f>E48*L48</f>
        <v>0</v>
      </c>
      <c r="N48" s="672"/>
      <c r="O48" s="675"/>
      <c r="P48" s="160"/>
      <c r="Q48" s="160"/>
    </row>
    <row r="49" spans="2:17" s="121" customFormat="1" ht="19.5" customHeight="1">
      <c r="B49" s="209"/>
      <c r="C49" s="209"/>
      <c r="D49" s="209"/>
      <c r="E49" s="204"/>
      <c r="F49" s="209"/>
      <c r="G49" s="205"/>
      <c r="H49" s="635"/>
      <c r="I49" s="636"/>
      <c r="J49" s="650">
        <f aca="true" t="shared" si="6" ref="J49:J61">E49*H49</f>
        <v>0</v>
      </c>
      <c r="K49" s="651"/>
      <c r="L49" s="245"/>
      <c r="M49" s="271">
        <f aca="true" t="shared" si="7" ref="M49:M58">E49*L49</f>
        <v>0</v>
      </c>
      <c r="N49" s="672"/>
      <c r="O49" s="676"/>
      <c r="P49" s="160"/>
      <c r="Q49" s="160"/>
    </row>
    <row r="50" spans="2:17" s="121" customFormat="1" ht="19.5" customHeight="1">
      <c r="B50" s="209"/>
      <c r="C50" s="209"/>
      <c r="D50" s="209"/>
      <c r="E50" s="204"/>
      <c r="F50" s="209"/>
      <c r="G50" s="205"/>
      <c r="H50" s="635"/>
      <c r="I50" s="636"/>
      <c r="J50" s="650">
        <f t="shared" si="6"/>
        <v>0</v>
      </c>
      <c r="K50" s="651"/>
      <c r="L50" s="245"/>
      <c r="M50" s="271">
        <f t="shared" si="7"/>
        <v>0</v>
      </c>
      <c r="N50" s="672"/>
      <c r="O50" s="676"/>
      <c r="P50" s="160"/>
      <c r="Q50" s="160"/>
    </row>
    <row r="51" spans="2:17" s="121" customFormat="1" ht="19.5" customHeight="1">
      <c r="B51" s="209"/>
      <c r="C51" s="209"/>
      <c r="D51" s="209"/>
      <c r="E51" s="204"/>
      <c r="F51" s="209"/>
      <c r="G51" s="205"/>
      <c r="H51" s="635"/>
      <c r="I51" s="636"/>
      <c r="J51" s="650">
        <f t="shared" si="6"/>
        <v>0</v>
      </c>
      <c r="K51" s="651"/>
      <c r="L51" s="245"/>
      <c r="M51" s="271">
        <f t="shared" si="7"/>
        <v>0</v>
      </c>
      <c r="N51" s="672"/>
      <c r="O51" s="676"/>
      <c r="P51" s="160"/>
      <c r="Q51" s="160"/>
    </row>
    <row r="52" spans="2:17" s="121" customFormat="1" ht="19.5" customHeight="1">
      <c r="B52" s="209"/>
      <c r="C52" s="209"/>
      <c r="D52" s="209"/>
      <c r="E52" s="204"/>
      <c r="F52" s="209"/>
      <c r="G52" s="205"/>
      <c r="H52" s="635"/>
      <c r="I52" s="636"/>
      <c r="J52" s="650">
        <f t="shared" si="6"/>
        <v>0</v>
      </c>
      <c r="K52" s="651"/>
      <c r="L52" s="245"/>
      <c r="M52" s="271">
        <f t="shared" si="7"/>
        <v>0</v>
      </c>
      <c r="N52" s="672"/>
      <c r="O52" s="676"/>
      <c r="P52" s="160"/>
      <c r="Q52" s="160"/>
    </row>
    <row r="53" spans="2:17" s="121" customFormat="1" ht="19.5" customHeight="1">
      <c r="B53" s="209"/>
      <c r="C53" s="209"/>
      <c r="D53" s="209"/>
      <c r="E53" s="204"/>
      <c r="F53" s="209"/>
      <c r="G53" s="205"/>
      <c r="H53" s="635"/>
      <c r="I53" s="636"/>
      <c r="J53" s="650">
        <f t="shared" si="6"/>
        <v>0</v>
      </c>
      <c r="K53" s="651"/>
      <c r="L53" s="245"/>
      <c r="M53" s="271">
        <f t="shared" si="7"/>
        <v>0</v>
      </c>
      <c r="N53" s="672"/>
      <c r="O53" s="676"/>
      <c r="P53" s="160"/>
      <c r="Q53" s="160"/>
    </row>
    <row r="54" spans="2:17" s="121" customFormat="1" ht="19.5" customHeight="1">
      <c r="B54" s="209"/>
      <c r="C54" s="209"/>
      <c r="D54" s="209"/>
      <c r="E54" s="204"/>
      <c r="F54" s="209"/>
      <c r="G54" s="205"/>
      <c r="H54" s="635"/>
      <c r="I54" s="636"/>
      <c r="J54" s="650">
        <f t="shared" si="6"/>
        <v>0</v>
      </c>
      <c r="K54" s="651"/>
      <c r="L54" s="245"/>
      <c r="M54" s="271">
        <f t="shared" si="7"/>
        <v>0</v>
      </c>
      <c r="N54" s="672"/>
      <c r="O54" s="676"/>
      <c r="P54" s="160"/>
      <c r="Q54" s="160"/>
    </row>
    <row r="55" spans="2:17" s="121" customFormat="1" ht="19.5" customHeight="1">
      <c r="B55" s="209"/>
      <c r="C55" s="209"/>
      <c r="D55" s="209"/>
      <c r="E55" s="204"/>
      <c r="F55" s="209"/>
      <c r="G55" s="205"/>
      <c r="H55" s="635"/>
      <c r="I55" s="636"/>
      <c r="J55" s="650">
        <f t="shared" si="6"/>
        <v>0</v>
      </c>
      <c r="K55" s="651"/>
      <c r="L55" s="245"/>
      <c r="M55" s="271">
        <f t="shared" si="7"/>
        <v>0</v>
      </c>
      <c r="N55" s="672"/>
      <c r="O55" s="676"/>
      <c r="P55" s="160"/>
      <c r="Q55" s="160"/>
    </row>
    <row r="56" spans="2:17" s="121" customFormat="1" ht="19.5" customHeight="1">
      <c r="B56" s="209"/>
      <c r="C56" s="209"/>
      <c r="D56" s="209"/>
      <c r="E56" s="204"/>
      <c r="F56" s="209"/>
      <c r="G56" s="205"/>
      <c r="H56" s="635"/>
      <c r="I56" s="636"/>
      <c r="J56" s="650">
        <f t="shared" si="6"/>
        <v>0</v>
      </c>
      <c r="K56" s="651"/>
      <c r="L56" s="245"/>
      <c r="M56" s="271">
        <f t="shared" si="7"/>
        <v>0</v>
      </c>
      <c r="N56" s="672"/>
      <c r="O56" s="676"/>
      <c r="P56" s="160"/>
      <c r="Q56" s="160"/>
    </row>
    <row r="57" spans="2:17" s="121" customFormat="1" ht="19.5" customHeight="1">
      <c r="B57" s="209"/>
      <c r="C57" s="209"/>
      <c r="D57" s="209"/>
      <c r="E57" s="204"/>
      <c r="F57" s="209"/>
      <c r="G57" s="205"/>
      <c r="H57" s="635"/>
      <c r="I57" s="636"/>
      <c r="J57" s="650">
        <f t="shared" si="6"/>
        <v>0</v>
      </c>
      <c r="K57" s="651"/>
      <c r="L57" s="245"/>
      <c r="M57" s="271">
        <f t="shared" si="7"/>
        <v>0</v>
      </c>
      <c r="N57" s="672"/>
      <c r="O57" s="676"/>
      <c r="P57" s="160"/>
      <c r="Q57" s="160"/>
    </row>
    <row r="58" spans="2:17" s="121" customFormat="1" ht="19.5" customHeight="1">
      <c r="B58" s="209"/>
      <c r="C58" s="209"/>
      <c r="D58" s="209"/>
      <c r="E58" s="204"/>
      <c r="F58" s="209"/>
      <c r="G58" s="205"/>
      <c r="H58" s="635"/>
      <c r="I58" s="636"/>
      <c r="J58" s="650">
        <f t="shared" si="6"/>
        <v>0</v>
      </c>
      <c r="K58" s="651"/>
      <c r="L58" s="245"/>
      <c r="M58" s="271">
        <f t="shared" si="7"/>
        <v>0</v>
      </c>
      <c r="N58" s="672"/>
      <c r="O58" s="676"/>
      <c r="P58" s="160"/>
      <c r="Q58" s="160"/>
    </row>
    <row r="59" spans="2:17" s="121" customFormat="1" ht="19.5" customHeight="1">
      <c r="B59" s="209"/>
      <c r="C59" s="209"/>
      <c r="D59" s="209"/>
      <c r="E59" s="204"/>
      <c r="F59" s="209"/>
      <c r="G59" s="205"/>
      <c r="H59" s="635"/>
      <c r="I59" s="636"/>
      <c r="J59" s="650">
        <f t="shared" si="6"/>
        <v>0</v>
      </c>
      <c r="K59" s="651"/>
      <c r="L59" s="245"/>
      <c r="M59" s="271">
        <f>E59*L59</f>
        <v>0</v>
      </c>
      <c r="N59" s="672"/>
      <c r="O59" s="676"/>
      <c r="P59" s="160"/>
      <c r="Q59" s="160"/>
    </row>
    <row r="60" spans="2:17" s="121" customFormat="1" ht="19.5" customHeight="1">
      <c r="B60" s="209"/>
      <c r="C60" s="209"/>
      <c r="D60" s="209"/>
      <c r="E60" s="204"/>
      <c r="F60" s="209"/>
      <c r="G60" s="205"/>
      <c r="H60" s="635"/>
      <c r="I60" s="636"/>
      <c r="J60" s="650">
        <f t="shared" si="6"/>
        <v>0</v>
      </c>
      <c r="K60" s="651"/>
      <c r="L60" s="245"/>
      <c r="M60" s="271">
        <f>E60*L60</f>
        <v>0</v>
      </c>
      <c r="N60" s="672"/>
      <c r="O60" s="676"/>
      <c r="P60" s="160"/>
      <c r="Q60" s="160"/>
    </row>
    <row r="61" spans="2:17" s="121" customFormat="1" ht="19.5" customHeight="1">
      <c r="B61" s="209"/>
      <c r="C61" s="209"/>
      <c r="D61" s="209"/>
      <c r="E61" s="204"/>
      <c r="F61" s="209"/>
      <c r="G61" s="205"/>
      <c r="H61" s="635"/>
      <c r="I61" s="636"/>
      <c r="J61" s="650">
        <f t="shared" si="6"/>
        <v>0</v>
      </c>
      <c r="K61" s="651"/>
      <c r="L61" s="245"/>
      <c r="M61" s="271">
        <f>E61*L61</f>
        <v>0</v>
      </c>
      <c r="N61" s="684"/>
      <c r="O61" s="677"/>
      <c r="P61" s="160"/>
      <c r="Q61" s="160"/>
    </row>
    <row r="62" spans="2:17" ht="19.5" customHeight="1">
      <c r="B62" s="707" t="s">
        <v>1360</v>
      </c>
      <c r="C62" s="708"/>
      <c r="D62" s="709"/>
      <c r="E62" s="337">
        <f>SUM(E48:E61)</f>
        <v>0</v>
      </c>
      <c r="F62" s="97"/>
      <c r="G62" s="47"/>
      <c r="H62" s="47"/>
      <c r="I62" s="47"/>
      <c r="J62" s="656">
        <f>SUM(J48:K61)</f>
        <v>0</v>
      </c>
      <c r="K62" s="657"/>
      <c r="L62" s="47"/>
      <c r="M62" s="251">
        <f>SUM(M48:M61)</f>
        <v>0</v>
      </c>
      <c r="N62" s="327">
        <v>1750</v>
      </c>
      <c r="O62" s="251">
        <f>M62/N62</f>
        <v>0</v>
      </c>
      <c r="P62" s="163"/>
      <c r="Q62" s="163"/>
    </row>
    <row r="63" spans="11:17" ht="11.25">
      <c r="K63" s="88"/>
      <c r="Q63" s="123"/>
    </row>
    <row r="64" spans="1:18" ht="19.5" customHeight="1">
      <c r="A64" s="60" t="s">
        <v>1267</v>
      </c>
      <c r="B64" s="723" t="s">
        <v>1130</v>
      </c>
      <c r="C64" s="683"/>
      <c r="D64" s="683"/>
      <c r="E64" s="683"/>
      <c r="F64" s="683"/>
      <c r="G64" s="683"/>
      <c r="H64" s="683"/>
      <c r="I64" s="683"/>
      <c r="K64" s="88"/>
      <c r="L64" s="683"/>
      <c r="M64" s="683"/>
      <c r="N64" s="122"/>
      <c r="O64" s="122"/>
      <c r="P64" s="122"/>
      <c r="Q64" s="123"/>
      <c r="R64" s="267"/>
    </row>
    <row r="65" spans="1:17" ht="22.5" customHeight="1">
      <c r="A65" s="257"/>
      <c r="B65" s="703" t="s">
        <v>1074</v>
      </c>
      <c r="C65" s="748" t="s">
        <v>1131</v>
      </c>
      <c r="D65" s="643"/>
      <c r="E65" s="703" t="s">
        <v>7</v>
      </c>
      <c r="F65" s="611" t="s">
        <v>1073</v>
      </c>
      <c r="G65" s="611"/>
      <c r="H65" s="662" t="s">
        <v>1262</v>
      </c>
      <c r="I65" s="663"/>
      <c r="J65" s="663"/>
      <c r="K65" s="664"/>
      <c r="L65" s="652" t="s">
        <v>1085</v>
      </c>
      <c r="M65" s="681"/>
      <c r="N65" s="681"/>
      <c r="O65" s="682"/>
      <c r="P65" s="47"/>
      <c r="Q65" s="722"/>
    </row>
    <row r="66" spans="2:17" ht="48" customHeight="1">
      <c r="B66" s="720"/>
      <c r="C66" s="652" t="s">
        <v>38</v>
      </c>
      <c r="D66" s="701"/>
      <c r="E66" s="726"/>
      <c r="F66" s="60" t="s">
        <v>1083</v>
      </c>
      <c r="G66" s="126" t="s">
        <v>1075</v>
      </c>
      <c r="H66" s="652" t="s">
        <v>1335</v>
      </c>
      <c r="I66" s="653"/>
      <c r="J66" s="658" t="s">
        <v>1064</v>
      </c>
      <c r="K66" s="659"/>
      <c r="L66" s="60" t="s">
        <v>6</v>
      </c>
      <c r="M66" s="60" t="s">
        <v>1263</v>
      </c>
      <c r="N66" s="126" t="s">
        <v>8</v>
      </c>
      <c r="O66" s="60" t="s">
        <v>1283</v>
      </c>
      <c r="P66" s="47"/>
      <c r="Q66" s="722"/>
    </row>
    <row r="67" spans="2:17" ht="19.5" customHeight="1">
      <c r="B67" s="130">
        <v>1</v>
      </c>
      <c r="C67" s="654">
        <v>2</v>
      </c>
      <c r="D67" s="655"/>
      <c r="E67" s="329">
        <v>3</v>
      </c>
      <c r="F67" s="130">
        <v>4</v>
      </c>
      <c r="G67" s="333">
        <v>5</v>
      </c>
      <c r="H67" s="654">
        <v>6</v>
      </c>
      <c r="I67" s="655"/>
      <c r="J67" s="660" t="s">
        <v>1338</v>
      </c>
      <c r="K67" s="661"/>
      <c r="L67" s="130">
        <v>8</v>
      </c>
      <c r="M67" s="130" t="s">
        <v>1339</v>
      </c>
      <c r="N67" s="130">
        <v>10</v>
      </c>
      <c r="O67" s="130" t="s">
        <v>1340</v>
      </c>
      <c r="P67" s="49"/>
      <c r="Q67" s="49"/>
    </row>
    <row r="68" spans="2:17" s="121" customFormat="1" ht="19.5" customHeight="1">
      <c r="B68" s="209"/>
      <c r="C68" s="605"/>
      <c r="D68" s="607"/>
      <c r="E68" s="254"/>
      <c r="F68" s="338"/>
      <c r="G68" s="206"/>
      <c r="H68" s="635"/>
      <c r="I68" s="636"/>
      <c r="J68" s="650">
        <f>E68*H68</f>
        <v>0</v>
      </c>
      <c r="K68" s="651"/>
      <c r="L68" s="245"/>
      <c r="M68" s="271">
        <f>E68*L68</f>
        <v>0</v>
      </c>
      <c r="N68" s="671"/>
      <c r="O68" s="671"/>
      <c r="P68" s="162"/>
      <c r="Q68" s="162"/>
    </row>
    <row r="69" spans="2:17" s="121" customFormat="1" ht="19.5" customHeight="1">
      <c r="B69" s="341"/>
      <c r="C69" s="605"/>
      <c r="D69" s="607"/>
      <c r="E69" s="254"/>
      <c r="F69" s="338"/>
      <c r="G69" s="206"/>
      <c r="H69" s="635"/>
      <c r="I69" s="636"/>
      <c r="J69" s="650">
        <f aca="true" t="shared" si="8" ref="J69:J74">E69*H69</f>
        <v>0</v>
      </c>
      <c r="K69" s="651"/>
      <c r="L69" s="245"/>
      <c r="M69" s="271">
        <f aca="true" t="shared" si="9" ref="M69:M74">E69*L69</f>
        <v>0</v>
      </c>
      <c r="N69" s="672"/>
      <c r="O69" s="672"/>
      <c r="P69" s="162"/>
      <c r="Q69" s="162"/>
    </row>
    <row r="70" spans="2:17" s="121" customFormat="1" ht="19.5" customHeight="1">
      <c r="B70" s="209"/>
      <c r="C70" s="605"/>
      <c r="D70" s="607"/>
      <c r="E70" s="254"/>
      <c r="F70" s="338"/>
      <c r="G70" s="206"/>
      <c r="H70" s="635"/>
      <c r="I70" s="636"/>
      <c r="J70" s="650">
        <f t="shared" si="8"/>
        <v>0</v>
      </c>
      <c r="K70" s="651"/>
      <c r="L70" s="245"/>
      <c r="M70" s="271">
        <f t="shared" si="9"/>
        <v>0</v>
      </c>
      <c r="N70" s="672"/>
      <c r="O70" s="672"/>
      <c r="P70" s="162"/>
      <c r="Q70" s="162"/>
    </row>
    <row r="71" spans="2:17" s="121" customFormat="1" ht="19.5" customHeight="1">
      <c r="B71" s="209"/>
      <c r="C71" s="605"/>
      <c r="D71" s="607"/>
      <c r="E71" s="254"/>
      <c r="F71" s="338"/>
      <c r="G71" s="206"/>
      <c r="H71" s="635"/>
      <c r="I71" s="636"/>
      <c r="J71" s="650">
        <f t="shared" si="8"/>
        <v>0</v>
      </c>
      <c r="K71" s="651"/>
      <c r="L71" s="245"/>
      <c r="M71" s="271">
        <f t="shared" si="9"/>
        <v>0</v>
      </c>
      <c r="N71" s="672"/>
      <c r="O71" s="672"/>
      <c r="P71" s="162"/>
      <c r="Q71" s="162"/>
    </row>
    <row r="72" spans="2:17" s="121" customFormat="1" ht="19.5" customHeight="1">
      <c r="B72" s="209"/>
      <c r="C72" s="605"/>
      <c r="D72" s="607"/>
      <c r="E72" s="254"/>
      <c r="F72" s="338"/>
      <c r="G72" s="206"/>
      <c r="H72" s="635"/>
      <c r="I72" s="636"/>
      <c r="J72" s="650">
        <f t="shared" si="8"/>
        <v>0</v>
      </c>
      <c r="K72" s="651"/>
      <c r="L72" s="245"/>
      <c r="M72" s="271">
        <f t="shared" si="9"/>
        <v>0</v>
      </c>
      <c r="N72" s="672"/>
      <c r="O72" s="672"/>
      <c r="P72" s="162"/>
      <c r="Q72" s="162"/>
    </row>
    <row r="73" spans="2:17" s="121" customFormat="1" ht="19.5" customHeight="1">
      <c r="B73" s="209"/>
      <c r="C73" s="605"/>
      <c r="D73" s="607"/>
      <c r="E73" s="254"/>
      <c r="F73" s="338"/>
      <c r="G73" s="206"/>
      <c r="H73" s="635"/>
      <c r="I73" s="636"/>
      <c r="J73" s="650">
        <f t="shared" si="8"/>
        <v>0</v>
      </c>
      <c r="K73" s="651"/>
      <c r="L73" s="245"/>
      <c r="M73" s="271">
        <f t="shared" si="9"/>
        <v>0</v>
      </c>
      <c r="N73" s="672"/>
      <c r="O73" s="672"/>
      <c r="P73" s="162"/>
      <c r="Q73" s="162"/>
    </row>
    <row r="74" spans="2:17" s="121" customFormat="1" ht="19.5" customHeight="1">
      <c r="B74" s="209"/>
      <c r="C74" s="605"/>
      <c r="D74" s="607"/>
      <c r="E74" s="254"/>
      <c r="F74" s="338"/>
      <c r="G74" s="206"/>
      <c r="H74" s="635"/>
      <c r="I74" s="636"/>
      <c r="J74" s="650">
        <f t="shared" si="8"/>
        <v>0</v>
      </c>
      <c r="K74" s="651"/>
      <c r="L74" s="245"/>
      <c r="M74" s="271">
        <f t="shared" si="9"/>
        <v>0</v>
      </c>
      <c r="N74" s="672"/>
      <c r="O74" s="672"/>
      <c r="P74" s="162"/>
      <c r="Q74" s="162"/>
    </row>
    <row r="75" spans="2:17" s="121" customFormat="1" ht="19.5" customHeight="1">
      <c r="B75" s="209"/>
      <c r="C75" s="605"/>
      <c r="D75" s="607"/>
      <c r="E75" s="254"/>
      <c r="F75" s="338"/>
      <c r="G75" s="206"/>
      <c r="H75" s="635"/>
      <c r="I75" s="636"/>
      <c r="J75" s="650">
        <f aca="true" t="shared" si="10" ref="J75:J81">E75*H75</f>
        <v>0</v>
      </c>
      <c r="K75" s="651"/>
      <c r="L75" s="245"/>
      <c r="M75" s="271">
        <f aca="true" t="shared" si="11" ref="M75:M81">E75*L75</f>
        <v>0</v>
      </c>
      <c r="N75" s="673"/>
      <c r="O75" s="673"/>
      <c r="P75" s="162"/>
      <c r="Q75" s="162"/>
    </row>
    <row r="76" spans="2:17" s="121" customFormat="1" ht="19.5" customHeight="1">
      <c r="B76" s="209"/>
      <c r="C76" s="605"/>
      <c r="D76" s="607"/>
      <c r="E76" s="254"/>
      <c r="F76" s="338"/>
      <c r="G76" s="206"/>
      <c r="H76" s="635"/>
      <c r="I76" s="636"/>
      <c r="J76" s="650">
        <f t="shared" si="10"/>
        <v>0</v>
      </c>
      <c r="K76" s="651"/>
      <c r="L76" s="245"/>
      <c r="M76" s="271">
        <f t="shared" si="11"/>
        <v>0</v>
      </c>
      <c r="N76" s="673"/>
      <c r="O76" s="673"/>
      <c r="P76" s="162"/>
      <c r="Q76" s="162"/>
    </row>
    <row r="77" spans="2:17" s="121" customFormat="1" ht="19.5" customHeight="1">
      <c r="B77" s="209"/>
      <c r="C77" s="605"/>
      <c r="D77" s="607"/>
      <c r="E77" s="254"/>
      <c r="F77" s="338"/>
      <c r="G77" s="206"/>
      <c r="H77" s="635"/>
      <c r="I77" s="636"/>
      <c r="J77" s="650">
        <f t="shared" si="10"/>
        <v>0</v>
      </c>
      <c r="K77" s="651"/>
      <c r="L77" s="245"/>
      <c r="M77" s="271">
        <f t="shared" si="11"/>
        <v>0</v>
      </c>
      <c r="N77" s="673"/>
      <c r="O77" s="673"/>
      <c r="P77" s="162"/>
      <c r="Q77" s="162"/>
    </row>
    <row r="78" spans="2:17" s="121" customFormat="1" ht="19.5" customHeight="1">
      <c r="B78" s="209"/>
      <c r="C78" s="605"/>
      <c r="D78" s="607"/>
      <c r="E78" s="254"/>
      <c r="F78" s="338"/>
      <c r="G78" s="206"/>
      <c r="H78" s="635"/>
      <c r="I78" s="636"/>
      <c r="J78" s="650">
        <f t="shared" si="10"/>
        <v>0</v>
      </c>
      <c r="K78" s="651"/>
      <c r="L78" s="245"/>
      <c r="M78" s="271">
        <f t="shared" si="11"/>
        <v>0</v>
      </c>
      <c r="N78" s="673"/>
      <c r="O78" s="673"/>
      <c r="P78" s="162"/>
      <c r="Q78" s="162"/>
    </row>
    <row r="79" spans="2:17" s="121" customFormat="1" ht="19.5" customHeight="1">
      <c r="B79" s="209"/>
      <c r="C79" s="605"/>
      <c r="D79" s="607"/>
      <c r="E79" s="254"/>
      <c r="F79" s="338"/>
      <c r="G79" s="206"/>
      <c r="H79" s="635"/>
      <c r="I79" s="636"/>
      <c r="J79" s="650">
        <f t="shared" si="10"/>
        <v>0</v>
      </c>
      <c r="K79" s="651"/>
      <c r="L79" s="245"/>
      <c r="M79" s="271">
        <f t="shared" si="11"/>
        <v>0</v>
      </c>
      <c r="N79" s="673"/>
      <c r="O79" s="673"/>
      <c r="P79" s="162"/>
      <c r="Q79" s="162"/>
    </row>
    <row r="80" spans="2:17" s="121" customFormat="1" ht="19.5" customHeight="1">
      <c r="B80" s="209"/>
      <c r="C80" s="605"/>
      <c r="D80" s="607"/>
      <c r="E80" s="254"/>
      <c r="F80" s="338"/>
      <c r="G80" s="206"/>
      <c r="H80" s="635"/>
      <c r="I80" s="636"/>
      <c r="J80" s="650">
        <f t="shared" si="10"/>
        <v>0</v>
      </c>
      <c r="K80" s="651"/>
      <c r="L80" s="245"/>
      <c r="M80" s="271">
        <f t="shared" si="11"/>
        <v>0</v>
      </c>
      <c r="N80" s="673"/>
      <c r="O80" s="673"/>
      <c r="P80" s="162"/>
      <c r="Q80" s="162"/>
    </row>
    <row r="81" spans="2:17" s="121" customFormat="1" ht="19.5" customHeight="1">
      <c r="B81" s="209"/>
      <c r="C81" s="605"/>
      <c r="D81" s="607"/>
      <c r="E81" s="254"/>
      <c r="F81" s="338"/>
      <c r="G81" s="206"/>
      <c r="H81" s="635"/>
      <c r="I81" s="636"/>
      <c r="J81" s="650">
        <f t="shared" si="10"/>
        <v>0</v>
      </c>
      <c r="K81" s="651"/>
      <c r="L81" s="245"/>
      <c r="M81" s="271">
        <f t="shared" si="11"/>
        <v>0</v>
      </c>
      <c r="N81" s="674"/>
      <c r="O81" s="674"/>
      <c r="P81" s="162"/>
      <c r="Q81" s="162"/>
    </row>
    <row r="82" spans="1:119" s="269" customFormat="1" ht="21" customHeight="1">
      <c r="A82" s="65"/>
      <c r="B82" s="707" t="s">
        <v>1361</v>
      </c>
      <c r="C82" s="708"/>
      <c r="D82" s="709"/>
      <c r="E82" s="342">
        <f>SUM(E68:E81)</f>
        <v>0</v>
      </c>
      <c r="F82" s="253"/>
      <c r="G82" s="47"/>
      <c r="H82" s="255"/>
      <c r="I82" s="255"/>
      <c r="J82" s="656">
        <f>SUM(J68:K81)</f>
        <v>0</v>
      </c>
      <c r="K82" s="657"/>
      <c r="L82" s="255"/>
      <c r="M82" s="251">
        <f>SUM(M68:M81)</f>
        <v>0</v>
      </c>
      <c r="N82" s="327">
        <v>1750</v>
      </c>
      <c r="O82" s="251">
        <f>M82/N82</f>
        <v>0</v>
      </c>
      <c r="P82" s="124"/>
      <c r="Q82" s="124"/>
      <c r="R82" s="124"/>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268"/>
    </row>
    <row r="83" spans="2:18" s="123" customFormat="1" ht="20.25" customHeight="1">
      <c r="B83" s="715" t="s">
        <v>1063</v>
      </c>
      <c r="C83" s="716"/>
      <c r="D83" s="716"/>
      <c r="E83" s="716"/>
      <c r="F83" s="164"/>
      <c r="G83" s="124"/>
      <c r="H83" s="165"/>
      <c r="I83" s="165"/>
      <c r="J83" s="163"/>
      <c r="K83" s="165"/>
      <c r="L83" s="165"/>
      <c r="M83" s="165"/>
      <c r="N83" s="165"/>
      <c r="O83" s="165"/>
      <c r="P83" s="124"/>
      <c r="Q83" s="124"/>
      <c r="R83" s="124"/>
    </row>
    <row r="84" spans="1:119" s="269" customFormat="1" ht="19.5" customHeight="1" thickBot="1">
      <c r="A84" s="126" t="s">
        <v>1268</v>
      </c>
      <c r="B84" s="710" t="s">
        <v>27</v>
      </c>
      <c r="C84" s="711"/>
      <c r="D84" s="711"/>
      <c r="E84" s="711"/>
      <c r="F84" s="711"/>
      <c r="G84" s="711"/>
      <c r="H84" s="711"/>
      <c r="I84" s="711"/>
      <c r="J84" s="711"/>
      <c r="K84" s="711"/>
      <c r="L84" s="711"/>
      <c r="M84" s="711"/>
      <c r="N84" s="711"/>
      <c r="O84" s="711"/>
      <c r="P84" s="124"/>
      <c r="Q84" s="124"/>
      <c r="R84" s="124"/>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268"/>
    </row>
    <row r="85" spans="1:118" s="270" customFormat="1" ht="22.5" customHeight="1" thickBot="1">
      <c r="A85" s="705"/>
      <c r="B85" s="712" t="s">
        <v>1074</v>
      </c>
      <c r="C85" s="666" t="s">
        <v>1132</v>
      </c>
      <c r="D85" s="667"/>
      <c r="E85" s="714" t="s">
        <v>1292</v>
      </c>
      <c r="F85" s="714"/>
      <c r="G85" s="668" t="s">
        <v>1133</v>
      </c>
      <c r="H85" s="697"/>
      <c r="I85" s="697"/>
      <c r="J85" s="698"/>
      <c r="K85" s="665" t="s">
        <v>1065</v>
      </c>
      <c r="L85" s="666"/>
      <c r="M85" s="667"/>
      <c r="N85" s="714" t="s">
        <v>1134</v>
      </c>
      <c r="O85" s="714"/>
      <c r="P85" s="128"/>
      <c r="Q85" s="124"/>
      <c r="R85" s="124"/>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row>
    <row r="86" spans="1:18" ht="22.5" customHeight="1">
      <c r="A86" s="706"/>
      <c r="B86" s="713"/>
      <c r="C86" s="669"/>
      <c r="D86" s="670"/>
      <c r="E86" s="611"/>
      <c r="F86" s="611"/>
      <c r="G86" s="699" t="s">
        <v>39</v>
      </c>
      <c r="H86" s="700"/>
      <c r="I86" s="701"/>
      <c r="J86" s="120" t="s">
        <v>1127</v>
      </c>
      <c r="K86" s="668"/>
      <c r="L86" s="669"/>
      <c r="M86" s="670"/>
      <c r="N86" s="611"/>
      <c r="O86" s="611"/>
      <c r="P86" s="131"/>
      <c r="Q86" s="124"/>
      <c r="R86" s="124"/>
    </row>
    <row r="87" spans="1:18" ht="19.5" customHeight="1">
      <c r="A87" s="65"/>
      <c r="B87" s="338"/>
      <c r="C87" s="637"/>
      <c r="D87" s="638"/>
      <c r="E87" s="649"/>
      <c r="F87" s="649"/>
      <c r="G87" s="637"/>
      <c r="H87" s="642"/>
      <c r="I87" s="638"/>
      <c r="J87" s="338"/>
      <c r="K87" s="637"/>
      <c r="L87" s="642"/>
      <c r="M87" s="638"/>
      <c r="N87" s="721"/>
      <c r="O87" s="721"/>
      <c r="P87" s="131"/>
      <c r="Q87" s="124"/>
      <c r="R87" s="124"/>
    </row>
    <row r="88" spans="1:18" ht="19.5" customHeight="1">
      <c r="A88" s="65"/>
      <c r="B88" s="338"/>
      <c r="C88" s="637"/>
      <c r="D88" s="638"/>
      <c r="E88" s="644"/>
      <c r="F88" s="645"/>
      <c r="G88" s="637"/>
      <c r="H88" s="642"/>
      <c r="I88" s="638"/>
      <c r="J88" s="338"/>
      <c r="K88" s="637"/>
      <c r="L88" s="642"/>
      <c r="M88" s="638"/>
      <c r="N88" s="637"/>
      <c r="O88" s="638"/>
      <c r="P88" s="131"/>
      <c r="Q88" s="124"/>
      <c r="R88" s="124"/>
    </row>
    <row r="89" spans="1:18" ht="19.5" customHeight="1">
      <c r="A89" s="65"/>
      <c r="B89" s="338"/>
      <c r="C89" s="637"/>
      <c r="D89" s="638"/>
      <c r="E89" s="644"/>
      <c r="F89" s="645"/>
      <c r="G89" s="637"/>
      <c r="H89" s="642"/>
      <c r="I89" s="638"/>
      <c r="J89" s="338"/>
      <c r="K89" s="637"/>
      <c r="L89" s="642"/>
      <c r="M89" s="638"/>
      <c r="N89" s="637"/>
      <c r="O89" s="638"/>
      <c r="P89" s="131"/>
      <c r="Q89" s="124"/>
      <c r="R89" s="124"/>
    </row>
    <row r="90" spans="1:18" ht="19.5" customHeight="1">
      <c r="A90" s="65"/>
      <c r="B90" s="338"/>
      <c r="C90" s="637"/>
      <c r="D90" s="638"/>
      <c r="E90" s="644"/>
      <c r="F90" s="645"/>
      <c r="G90" s="637"/>
      <c r="H90" s="642"/>
      <c r="I90" s="638"/>
      <c r="J90" s="338"/>
      <c r="K90" s="637"/>
      <c r="L90" s="642"/>
      <c r="M90" s="638"/>
      <c r="N90" s="637"/>
      <c r="O90" s="638"/>
      <c r="P90" s="131"/>
      <c r="Q90" s="124"/>
      <c r="R90" s="124"/>
    </row>
    <row r="91" spans="1:18" ht="19.5" customHeight="1">
      <c r="A91" s="65"/>
      <c r="B91" s="338"/>
      <c r="C91" s="637"/>
      <c r="D91" s="638"/>
      <c r="E91" s="644"/>
      <c r="F91" s="645"/>
      <c r="G91" s="637"/>
      <c r="H91" s="642"/>
      <c r="I91" s="638"/>
      <c r="J91" s="338"/>
      <c r="K91" s="637"/>
      <c r="L91" s="642"/>
      <c r="M91" s="638"/>
      <c r="N91" s="637"/>
      <c r="O91" s="638"/>
      <c r="P91" s="131"/>
      <c r="Q91" s="124"/>
      <c r="R91" s="124"/>
    </row>
    <row r="92" spans="1:18" ht="19.5" customHeight="1">
      <c r="A92" s="65"/>
      <c r="B92" s="338"/>
      <c r="C92" s="637"/>
      <c r="D92" s="638"/>
      <c r="E92" s="644"/>
      <c r="F92" s="645"/>
      <c r="G92" s="637"/>
      <c r="H92" s="642"/>
      <c r="I92" s="638"/>
      <c r="J92" s="338"/>
      <c r="K92" s="637"/>
      <c r="L92" s="642"/>
      <c r="M92" s="638"/>
      <c r="N92" s="637"/>
      <c r="O92" s="638"/>
      <c r="P92" s="131"/>
      <c r="Q92" s="124"/>
      <c r="R92" s="124"/>
    </row>
    <row r="93" spans="1:18" ht="19.5" customHeight="1">
      <c r="A93" s="65"/>
      <c r="B93" s="338"/>
      <c r="C93" s="637"/>
      <c r="D93" s="638"/>
      <c r="E93" s="644"/>
      <c r="F93" s="645"/>
      <c r="G93" s="637"/>
      <c r="H93" s="642"/>
      <c r="I93" s="638"/>
      <c r="J93" s="338"/>
      <c r="K93" s="637"/>
      <c r="L93" s="642"/>
      <c r="M93" s="638"/>
      <c r="N93" s="637"/>
      <c r="O93" s="638"/>
      <c r="P93" s="131"/>
      <c r="Q93" s="124"/>
      <c r="R93" s="124"/>
    </row>
    <row r="94" spans="1:18" ht="19.5" customHeight="1">
      <c r="A94" s="65"/>
      <c r="B94" s="338"/>
      <c r="C94" s="637"/>
      <c r="D94" s="638"/>
      <c r="E94" s="644"/>
      <c r="F94" s="645"/>
      <c r="G94" s="637"/>
      <c r="H94" s="642"/>
      <c r="I94" s="638"/>
      <c r="J94" s="338"/>
      <c r="K94" s="637"/>
      <c r="L94" s="642"/>
      <c r="M94" s="638"/>
      <c r="N94" s="637"/>
      <c r="O94" s="638"/>
      <c r="P94" s="131"/>
      <c r="Q94" s="124"/>
      <c r="R94" s="124"/>
    </row>
    <row r="95" spans="1:18" ht="19.5" customHeight="1">
      <c r="A95" s="65"/>
      <c r="B95" s="338"/>
      <c r="C95" s="637"/>
      <c r="D95" s="638"/>
      <c r="E95" s="644"/>
      <c r="F95" s="645"/>
      <c r="G95" s="637"/>
      <c r="H95" s="642"/>
      <c r="I95" s="638"/>
      <c r="J95" s="338"/>
      <c r="K95" s="637"/>
      <c r="L95" s="642"/>
      <c r="M95" s="638"/>
      <c r="N95" s="637"/>
      <c r="O95" s="638"/>
      <c r="P95" s="131"/>
      <c r="Q95" s="124"/>
      <c r="R95" s="124"/>
    </row>
    <row r="96" spans="1:18" ht="19.5" customHeight="1">
      <c r="A96" s="65"/>
      <c r="B96" s="338"/>
      <c r="C96" s="637"/>
      <c r="D96" s="638"/>
      <c r="E96" s="649"/>
      <c r="F96" s="649"/>
      <c r="G96" s="637"/>
      <c r="H96" s="642"/>
      <c r="I96" s="638"/>
      <c r="J96" s="338"/>
      <c r="K96" s="637"/>
      <c r="L96" s="642"/>
      <c r="M96" s="638"/>
      <c r="N96" s="721"/>
      <c r="O96" s="721"/>
      <c r="P96" s="131"/>
      <c r="Q96" s="124"/>
      <c r="R96" s="124"/>
    </row>
    <row r="97" spans="1:16" ht="20.25" customHeight="1">
      <c r="A97" s="126" t="s">
        <v>31</v>
      </c>
      <c r="B97" s="646" t="s">
        <v>32</v>
      </c>
      <c r="C97" s="647"/>
      <c r="D97" s="647"/>
      <c r="E97" s="647"/>
      <c r="F97" s="647"/>
      <c r="G97" s="179"/>
      <c r="P97" s="65"/>
    </row>
    <row r="98" spans="1:16" s="176" customFormat="1" ht="23.25" customHeight="1">
      <c r="A98" s="257"/>
      <c r="B98" s="648" t="s">
        <v>33</v>
      </c>
      <c r="C98" s="648"/>
      <c r="D98" s="611" t="s">
        <v>1261</v>
      </c>
      <c r="E98" s="611"/>
      <c r="F98" s="611" t="s">
        <v>34</v>
      </c>
      <c r="G98" s="643"/>
      <c r="P98" s="177"/>
    </row>
    <row r="99" spans="1:16" s="176" customFormat="1" ht="19.5" customHeight="1">
      <c r="A99" s="93"/>
      <c r="B99" s="750" t="s">
        <v>36</v>
      </c>
      <c r="C99" s="750"/>
      <c r="D99" s="751"/>
      <c r="E99" s="721"/>
      <c r="F99" s="752"/>
      <c r="G99" s="752"/>
      <c r="P99" s="177"/>
    </row>
    <row r="100" spans="1:16" s="176" customFormat="1" ht="19.5" customHeight="1">
      <c r="A100" s="212"/>
      <c r="B100" s="753" t="s">
        <v>40</v>
      </c>
      <c r="C100" s="754"/>
      <c r="D100" s="577"/>
      <c r="E100" s="577"/>
      <c r="F100" s="752"/>
      <c r="G100" s="649"/>
      <c r="P100" s="177"/>
    </row>
    <row r="101" spans="1:16" s="176" customFormat="1" ht="19.5" customHeight="1">
      <c r="A101" s="212"/>
      <c r="B101" s="755"/>
      <c r="C101" s="756"/>
      <c r="D101" s="605"/>
      <c r="E101" s="607"/>
      <c r="F101" s="635"/>
      <c r="G101" s="636"/>
      <c r="P101" s="177"/>
    </row>
    <row r="102" spans="1:16" s="176" customFormat="1" ht="19.5" customHeight="1">
      <c r="A102" s="212"/>
      <c r="B102" s="757"/>
      <c r="C102" s="758"/>
      <c r="D102" s="605"/>
      <c r="E102" s="607"/>
      <c r="F102" s="635"/>
      <c r="G102" s="636"/>
      <c r="P102" s="177"/>
    </row>
    <row r="103" spans="1:16" s="176" customFormat="1" ht="19.5" customHeight="1">
      <c r="A103" s="212"/>
      <c r="B103" s="753" t="s">
        <v>41</v>
      </c>
      <c r="C103" s="754"/>
      <c r="D103" s="605"/>
      <c r="E103" s="607"/>
      <c r="F103" s="635"/>
      <c r="G103" s="636"/>
      <c r="P103" s="177"/>
    </row>
    <row r="104" spans="1:16" s="176" customFormat="1" ht="19.5" customHeight="1">
      <c r="A104" s="212"/>
      <c r="B104" s="755"/>
      <c r="C104" s="756"/>
      <c r="D104" s="605"/>
      <c r="E104" s="607"/>
      <c r="F104" s="635"/>
      <c r="G104" s="636"/>
      <c r="P104" s="177"/>
    </row>
    <row r="105" spans="1:7" s="176" customFormat="1" ht="19.5" customHeight="1">
      <c r="A105" s="212"/>
      <c r="B105" s="757"/>
      <c r="C105" s="758"/>
      <c r="D105" s="751"/>
      <c r="E105" s="751"/>
      <c r="F105" s="760"/>
      <c r="G105" s="649"/>
    </row>
    <row r="106" spans="1:15" s="176" customFormat="1" ht="19.5" customHeight="1">
      <c r="A106" s="212"/>
      <c r="B106" s="724" t="s">
        <v>35</v>
      </c>
      <c r="C106" s="759"/>
      <c r="D106" s="759"/>
      <c r="E106" s="725"/>
      <c r="F106" s="764">
        <f>SUM(F99:G105)</f>
        <v>0</v>
      </c>
      <c r="G106" s="765"/>
      <c r="L106" s="178"/>
      <c r="M106" s="178"/>
      <c r="N106" s="178"/>
      <c r="O106" s="177"/>
    </row>
  </sheetData>
  <sheetProtection password="E46E" sheet="1" objects="1" scenarios="1" formatCells="0" formatColumns="0" formatRows="0" insertRows="0"/>
  <mergeCells count="335">
    <mergeCell ref="N1:O1"/>
    <mergeCell ref="L1:M1"/>
    <mergeCell ref="H1:K1"/>
    <mergeCell ref="F106:G106"/>
    <mergeCell ref="F100:G100"/>
    <mergeCell ref="H59:I59"/>
    <mergeCell ref="H60:I60"/>
    <mergeCell ref="H49:I49"/>
    <mergeCell ref="H50:I50"/>
    <mergeCell ref="H51:I51"/>
    <mergeCell ref="B106:E106"/>
    <mergeCell ref="D105:E105"/>
    <mergeCell ref="F105:G105"/>
    <mergeCell ref="B103:C105"/>
    <mergeCell ref="D104:E104"/>
    <mergeCell ref="D103:E103"/>
    <mergeCell ref="B99:C99"/>
    <mergeCell ref="D99:E99"/>
    <mergeCell ref="F99:G99"/>
    <mergeCell ref="B100:C102"/>
    <mergeCell ref="D101:E101"/>
    <mergeCell ref="D102:E102"/>
    <mergeCell ref="D100:E100"/>
    <mergeCell ref="B62:D62"/>
    <mergeCell ref="C65:D65"/>
    <mergeCell ref="B64:I64"/>
    <mergeCell ref="F65:G65"/>
    <mergeCell ref="H47:I47"/>
    <mergeCell ref="H48:I48"/>
    <mergeCell ref="J57:K57"/>
    <mergeCell ref="J58:K58"/>
    <mergeCell ref="H56:I56"/>
    <mergeCell ref="J49:K49"/>
    <mergeCell ref="J48:K48"/>
    <mergeCell ref="J59:K59"/>
    <mergeCell ref="H52:I52"/>
    <mergeCell ref="H53:I53"/>
    <mergeCell ref="H54:I54"/>
    <mergeCell ref="H55:I55"/>
    <mergeCell ref="J51:K51"/>
    <mergeCell ref="J52:K52"/>
    <mergeCell ref="J53:K53"/>
    <mergeCell ref="J54:K54"/>
    <mergeCell ref="J55:K55"/>
    <mergeCell ref="J56:K56"/>
    <mergeCell ref="J41:K41"/>
    <mergeCell ref="H46:I46"/>
    <mergeCell ref="J46:K46"/>
    <mergeCell ref="H45:K45"/>
    <mergeCell ref="J37:K37"/>
    <mergeCell ref="J38:K38"/>
    <mergeCell ref="J39:K39"/>
    <mergeCell ref="J40:K40"/>
    <mergeCell ref="J17:K17"/>
    <mergeCell ref="J18:K18"/>
    <mergeCell ref="J28:K28"/>
    <mergeCell ref="J29:K29"/>
    <mergeCell ref="J35:K35"/>
    <mergeCell ref="J36:K36"/>
    <mergeCell ref="J19:K19"/>
    <mergeCell ref="J25:K25"/>
    <mergeCell ref="J26:K26"/>
    <mergeCell ref="J27:K27"/>
    <mergeCell ref="J7:K7"/>
    <mergeCell ref="J8:K8"/>
    <mergeCell ref="J9:K9"/>
    <mergeCell ref="J10:K10"/>
    <mergeCell ref="J11:K11"/>
    <mergeCell ref="J12:K12"/>
    <mergeCell ref="H7:I7"/>
    <mergeCell ref="H8:I8"/>
    <mergeCell ref="H9:I9"/>
    <mergeCell ref="H25:I25"/>
    <mergeCell ref="H23:I23"/>
    <mergeCell ref="H22:I22"/>
    <mergeCell ref="H10:I10"/>
    <mergeCell ref="H11:I11"/>
    <mergeCell ref="H12:I12"/>
    <mergeCell ref="H13:I13"/>
    <mergeCell ref="IP24:IR24"/>
    <mergeCell ref="HV24:HX24"/>
    <mergeCell ref="GT24:GV24"/>
    <mergeCell ref="GX24:GZ24"/>
    <mergeCell ref="HB24:HD24"/>
    <mergeCell ref="J13:K13"/>
    <mergeCell ref="IT24:IV24"/>
    <mergeCell ref="B24:P24"/>
    <mergeCell ref="B23:F23"/>
    <mergeCell ref="HZ24:IB24"/>
    <mergeCell ref="ID24:IF24"/>
    <mergeCell ref="IH24:IJ24"/>
    <mergeCell ref="IL24:IN24"/>
    <mergeCell ref="HJ24:HL24"/>
    <mergeCell ref="HN24:HP24"/>
    <mergeCell ref="HR24:HT24"/>
    <mergeCell ref="HF24:HH24"/>
    <mergeCell ref="GD24:GF24"/>
    <mergeCell ref="GH24:GJ24"/>
    <mergeCell ref="GL24:GN24"/>
    <mergeCell ref="GP24:GR24"/>
    <mergeCell ref="FN24:FP24"/>
    <mergeCell ref="FR24:FT24"/>
    <mergeCell ref="FV24:FX24"/>
    <mergeCell ref="FZ24:GB24"/>
    <mergeCell ref="EX24:EZ24"/>
    <mergeCell ref="FB24:FD24"/>
    <mergeCell ref="FF24:FH24"/>
    <mergeCell ref="FJ24:FL24"/>
    <mergeCell ref="EH24:EJ24"/>
    <mergeCell ref="EL24:EN24"/>
    <mergeCell ref="EP24:ER24"/>
    <mergeCell ref="ET24:EV24"/>
    <mergeCell ref="DR24:DT24"/>
    <mergeCell ref="DV24:DX24"/>
    <mergeCell ref="DZ24:EB24"/>
    <mergeCell ref="ED24:EF24"/>
    <mergeCell ref="DB24:DD24"/>
    <mergeCell ref="DF24:DH24"/>
    <mergeCell ref="DJ24:DL24"/>
    <mergeCell ref="DN24:DP24"/>
    <mergeCell ref="CL24:CN24"/>
    <mergeCell ref="CP24:CR24"/>
    <mergeCell ref="CT24:CV24"/>
    <mergeCell ref="CX24:CZ24"/>
    <mergeCell ref="BV24:BX24"/>
    <mergeCell ref="BZ24:CB24"/>
    <mergeCell ref="CD24:CF24"/>
    <mergeCell ref="CH24:CJ24"/>
    <mergeCell ref="BF24:BH24"/>
    <mergeCell ref="BJ24:BL24"/>
    <mergeCell ref="BN24:BP24"/>
    <mergeCell ref="BR24:BT24"/>
    <mergeCell ref="AP24:AR24"/>
    <mergeCell ref="AT24:AV24"/>
    <mergeCell ref="AX24:AZ24"/>
    <mergeCell ref="BB24:BD24"/>
    <mergeCell ref="AD24:AF24"/>
    <mergeCell ref="AH24:AJ24"/>
    <mergeCell ref="AL24:AN24"/>
    <mergeCell ref="V24:X24"/>
    <mergeCell ref="B40:F40"/>
    <mergeCell ref="R24:T24"/>
    <mergeCell ref="H32:I32"/>
    <mergeCell ref="H34:I34"/>
    <mergeCell ref="H35:I35"/>
    <mergeCell ref="H36:I36"/>
    <mergeCell ref="J33:K33"/>
    <mergeCell ref="J34:K34"/>
    <mergeCell ref="E65:E66"/>
    <mergeCell ref="N40:N41"/>
    <mergeCell ref="H33:I33"/>
    <mergeCell ref="Z24:AB24"/>
    <mergeCell ref="H37:I37"/>
    <mergeCell ref="H38:I38"/>
    <mergeCell ref="H39:I39"/>
    <mergeCell ref="H31:I31"/>
    <mergeCell ref="E90:F90"/>
    <mergeCell ref="E96:F96"/>
    <mergeCell ref="G87:I87"/>
    <mergeCell ref="Q65:Q66"/>
    <mergeCell ref="B44:D44"/>
    <mergeCell ref="B45:B46"/>
    <mergeCell ref="B65:B66"/>
    <mergeCell ref="J47:K47"/>
    <mergeCell ref="J60:K60"/>
    <mergeCell ref="J50:K50"/>
    <mergeCell ref="H6:I6"/>
    <mergeCell ref="L5:O5"/>
    <mergeCell ref="B5:B6"/>
    <mergeCell ref="J6:K6"/>
    <mergeCell ref="B4:D4"/>
    <mergeCell ref="N96:O96"/>
    <mergeCell ref="E85:F86"/>
    <mergeCell ref="K96:M96"/>
    <mergeCell ref="G96:I96"/>
    <mergeCell ref="N87:O87"/>
    <mergeCell ref="E5:G5"/>
    <mergeCell ref="C5:C6"/>
    <mergeCell ref="A85:A86"/>
    <mergeCell ref="B82:D82"/>
    <mergeCell ref="B84:O84"/>
    <mergeCell ref="C85:D86"/>
    <mergeCell ref="B85:B86"/>
    <mergeCell ref="N85:O86"/>
    <mergeCell ref="B83:E83"/>
    <mergeCell ref="H5:K5"/>
    <mergeCell ref="A2:O2"/>
    <mergeCell ref="G85:J85"/>
    <mergeCell ref="G86:I86"/>
    <mergeCell ref="F45:G45"/>
    <mergeCell ref="J14:K14"/>
    <mergeCell ref="J15:K15"/>
    <mergeCell ref="J16:K16"/>
    <mergeCell ref="C77:D77"/>
    <mergeCell ref="C78:D78"/>
    <mergeCell ref="B3:D3"/>
    <mergeCell ref="C79:D79"/>
    <mergeCell ref="J71:K71"/>
    <mergeCell ref="J73:K73"/>
    <mergeCell ref="H73:I73"/>
    <mergeCell ref="H78:I78"/>
    <mergeCell ref="J75:K75"/>
    <mergeCell ref="J76:K76"/>
    <mergeCell ref="J78:K78"/>
    <mergeCell ref="C75:D75"/>
    <mergeCell ref="C76:D76"/>
    <mergeCell ref="C81:D81"/>
    <mergeCell ref="C80:D80"/>
    <mergeCell ref="H77:I77"/>
    <mergeCell ref="J74:K74"/>
    <mergeCell ref="H79:I79"/>
    <mergeCell ref="H80:I80"/>
    <mergeCell ref="H75:I75"/>
    <mergeCell ref="H76:I76"/>
    <mergeCell ref="J77:K77"/>
    <mergeCell ref="H74:I74"/>
    <mergeCell ref="N8:N22"/>
    <mergeCell ref="O8:O22"/>
    <mergeCell ref="O68:O81"/>
    <mergeCell ref="J20:K20"/>
    <mergeCell ref="J30:K30"/>
    <mergeCell ref="J31:K31"/>
    <mergeCell ref="J32:K32"/>
    <mergeCell ref="J21:K21"/>
    <mergeCell ref="J22:K22"/>
    <mergeCell ref="J23:K23"/>
    <mergeCell ref="N68:N81"/>
    <mergeCell ref="O48:O61"/>
    <mergeCell ref="N25:N39"/>
    <mergeCell ref="O25:O39"/>
    <mergeCell ref="L45:O45"/>
    <mergeCell ref="L65:O65"/>
    <mergeCell ref="L64:M64"/>
    <mergeCell ref="N48:N61"/>
    <mergeCell ref="K87:M87"/>
    <mergeCell ref="H81:I81"/>
    <mergeCell ref="J79:K79"/>
    <mergeCell ref="J80:K80"/>
    <mergeCell ref="J81:K81"/>
    <mergeCell ref="K85:M86"/>
    <mergeCell ref="J82:K82"/>
    <mergeCell ref="J62:K62"/>
    <mergeCell ref="J66:K66"/>
    <mergeCell ref="J67:K67"/>
    <mergeCell ref="J68:K68"/>
    <mergeCell ref="J61:K61"/>
    <mergeCell ref="H65:K65"/>
    <mergeCell ref="J72:K72"/>
    <mergeCell ref="H66:I66"/>
    <mergeCell ref="J70:K70"/>
    <mergeCell ref="H69:I69"/>
    <mergeCell ref="H70:I70"/>
    <mergeCell ref="H71:I71"/>
    <mergeCell ref="H72:I72"/>
    <mergeCell ref="H67:I67"/>
    <mergeCell ref="H68:I68"/>
    <mergeCell ref="J69:K69"/>
    <mergeCell ref="E91:F91"/>
    <mergeCell ref="E92:F92"/>
    <mergeCell ref="E87:F87"/>
    <mergeCell ref="G88:I88"/>
    <mergeCell ref="G89:I89"/>
    <mergeCell ref="G90:I90"/>
    <mergeCell ref="G91:I91"/>
    <mergeCell ref="G92:I92"/>
    <mergeCell ref="E88:F88"/>
    <mergeCell ref="E89:F89"/>
    <mergeCell ref="D98:E98"/>
    <mergeCell ref="F98:G98"/>
    <mergeCell ref="E93:F93"/>
    <mergeCell ref="E94:F94"/>
    <mergeCell ref="E95:F95"/>
    <mergeCell ref="B97:F97"/>
    <mergeCell ref="B98:C98"/>
    <mergeCell ref="G93:I93"/>
    <mergeCell ref="G95:I95"/>
    <mergeCell ref="G94:I94"/>
    <mergeCell ref="K92:M92"/>
    <mergeCell ref="K93:M93"/>
    <mergeCell ref="N94:O94"/>
    <mergeCell ref="N95:O95"/>
    <mergeCell ref="N88:O88"/>
    <mergeCell ref="N89:O89"/>
    <mergeCell ref="N90:O90"/>
    <mergeCell ref="N91:O91"/>
    <mergeCell ref="N92:O92"/>
    <mergeCell ref="N93:O93"/>
    <mergeCell ref="K94:M94"/>
    <mergeCell ref="K95:M95"/>
    <mergeCell ref="C87:D87"/>
    <mergeCell ref="C88:D88"/>
    <mergeCell ref="C89:D89"/>
    <mergeCell ref="C90:D90"/>
    <mergeCell ref="K88:M88"/>
    <mergeCell ref="K89:M89"/>
    <mergeCell ref="K90:M90"/>
    <mergeCell ref="K91:M91"/>
    <mergeCell ref="C96:D96"/>
    <mergeCell ref="C91:D91"/>
    <mergeCell ref="C92:D92"/>
    <mergeCell ref="C93:D93"/>
    <mergeCell ref="C94:D94"/>
    <mergeCell ref="H14:I14"/>
    <mergeCell ref="H15:I15"/>
    <mergeCell ref="H16:I16"/>
    <mergeCell ref="H17:I17"/>
    <mergeCell ref="H18:I18"/>
    <mergeCell ref="H19:I19"/>
    <mergeCell ref="H20:I20"/>
    <mergeCell ref="H30:I30"/>
    <mergeCell ref="H26:I26"/>
    <mergeCell ref="H27:I27"/>
    <mergeCell ref="H28:I28"/>
    <mergeCell ref="H29:I29"/>
    <mergeCell ref="H21:I21"/>
    <mergeCell ref="C73:D73"/>
    <mergeCell ref="H57:I57"/>
    <mergeCell ref="H58:I58"/>
    <mergeCell ref="H61:I61"/>
    <mergeCell ref="B42:G42"/>
    <mergeCell ref="B41:F41"/>
    <mergeCell ref="D45:E45"/>
    <mergeCell ref="C66:D66"/>
    <mergeCell ref="C67:D67"/>
    <mergeCell ref="C68:D68"/>
    <mergeCell ref="C74:D74"/>
    <mergeCell ref="F104:G104"/>
    <mergeCell ref="C69:D69"/>
    <mergeCell ref="C70:D70"/>
    <mergeCell ref="C71:D71"/>
    <mergeCell ref="C72:D72"/>
    <mergeCell ref="F101:G101"/>
    <mergeCell ref="F102:G102"/>
    <mergeCell ref="F103:G103"/>
    <mergeCell ref="C95:D95"/>
  </mergeCells>
  <printOptions horizontalCentered="1"/>
  <pageMargins left="0.3937007874015748" right="0.31496062992125984" top="0.56" bottom="0.31" header="0.1968503937007874" footer="0.15748031496062992"/>
  <pageSetup firstPageNumber="8" useFirstPageNumber="1" horizontalDpi="600" verticalDpi="600" orientation="landscape" paperSize="9" scale="61" r:id="rId1"/>
  <headerFooter alignWithMargins="0">
    <oddFooter>&amp;L&amp;"Arial,Πλάγια"&amp;8Μέτρο 1.1.2 "Εγκατάσταση Νέων Γεωργών"&amp;C&amp;8ΠΙΝΑΚΑΣ 1</oddFooter>
  </headerFooter>
  <rowBreaks count="2" manualBreakCount="2">
    <brk id="42" max="14" man="1"/>
    <brk id="83" max="14" man="1"/>
  </rowBreaks>
  <colBreaks count="2" manualBreakCount="2">
    <brk id="15" min="1" max="93" man="1"/>
    <brk id="17" max="65535" man="1"/>
  </colBreaks>
</worksheet>
</file>

<file path=xl/worksheets/sheet7.xml><?xml version="1.0" encoding="utf-8"?>
<worksheet xmlns="http://schemas.openxmlformats.org/spreadsheetml/2006/main" xmlns:r="http://schemas.openxmlformats.org/officeDocument/2006/relationships">
  <dimension ref="A1:IV106"/>
  <sheetViews>
    <sheetView showGridLines="0" showZeros="0" zoomScaleSheetLayoutView="75" zoomScalePageLayoutView="0" workbookViewId="0" topLeftCell="A37">
      <selection activeCell="G55" sqref="G55"/>
    </sheetView>
  </sheetViews>
  <sheetFormatPr defaultColWidth="9.140625" defaultRowHeight="12.75"/>
  <cols>
    <col min="1" max="1" width="5.00390625" style="343" customWidth="1"/>
    <col min="2" max="2" width="9.8515625" style="343" customWidth="1"/>
    <col min="3" max="3" width="21.421875" style="343" customWidth="1"/>
    <col min="4" max="4" width="19.7109375" style="343" customWidth="1"/>
    <col min="5" max="7" width="13.421875" style="343" customWidth="1"/>
    <col min="8" max="8" width="15.00390625" style="343" customWidth="1"/>
    <col min="9" max="9" width="7.00390625" style="343" customWidth="1"/>
    <col min="10" max="10" width="14.57421875" style="343" customWidth="1"/>
    <col min="11" max="11" width="12.28125" style="343" customWidth="1"/>
    <col min="12" max="12" width="19.57421875" style="343" customWidth="1"/>
    <col min="13" max="13" width="19.421875" style="343" customWidth="1"/>
    <col min="14" max="14" width="12.8515625" style="343" customWidth="1"/>
    <col min="15" max="15" width="14.28125" style="343" customWidth="1"/>
    <col min="16" max="17" width="12.140625" style="343" customWidth="1"/>
    <col min="18" max="18" width="9.28125" style="343" customWidth="1"/>
    <col min="19" max="16384" width="9.140625" style="343" customWidth="1"/>
  </cols>
  <sheetData>
    <row r="1" spans="12:15" ht="18" customHeight="1">
      <c r="L1" s="853">
        <f>ΕΞΩΦΥΛΛΟ!C38</f>
        <v>0</v>
      </c>
      <c r="M1" s="853"/>
      <c r="N1" s="852">
        <f>ΕΞΩΦΥΛΛΟ!C39</f>
        <v>0</v>
      </c>
      <c r="O1" s="852"/>
    </row>
    <row r="2" spans="1:17" ht="36" customHeight="1">
      <c r="A2" s="849" t="s">
        <v>158</v>
      </c>
      <c r="B2" s="850"/>
      <c r="C2" s="850"/>
      <c r="D2" s="850"/>
      <c r="E2" s="850"/>
      <c r="F2" s="850"/>
      <c r="G2" s="850"/>
      <c r="H2" s="850"/>
      <c r="I2" s="850"/>
      <c r="J2" s="850"/>
      <c r="K2" s="850"/>
      <c r="L2" s="850"/>
      <c r="M2" s="850"/>
      <c r="N2" s="850"/>
      <c r="O2" s="851"/>
      <c r="P2" s="344"/>
      <c r="Q2" s="344"/>
    </row>
    <row r="3" spans="1:17" ht="20.25" customHeight="1">
      <c r="A3" s="345" t="s">
        <v>1265</v>
      </c>
      <c r="B3" s="838" t="s">
        <v>1260</v>
      </c>
      <c r="C3" s="838"/>
      <c r="D3" s="838"/>
      <c r="E3" s="347"/>
      <c r="F3" s="347"/>
      <c r="G3" s="347"/>
      <c r="H3" s="347"/>
      <c r="I3" s="347"/>
      <c r="J3" s="347"/>
      <c r="K3" s="347"/>
      <c r="L3" s="347"/>
      <c r="M3" s="347"/>
      <c r="N3" s="347"/>
      <c r="O3" s="347"/>
      <c r="P3" s="347"/>
      <c r="Q3" s="348"/>
    </row>
    <row r="4" spans="1:17" ht="20.25" customHeight="1">
      <c r="A4" s="332"/>
      <c r="B4" s="809" t="s">
        <v>1082</v>
      </c>
      <c r="C4" s="809"/>
      <c r="D4" s="809"/>
      <c r="E4" s="170"/>
      <c r="F4" s="347"/>
      <c r="G4" s="347"/>
      <c r="H4" s="347"/>
      <c r="I4" s="347"/>
      <c r="J4" s="347"/>
      <c r="K4" s="347"/>
      <c r="L4" s="347"/>
      <c r="M4" s="347"/>
      <c r="N4" s="347"/>
      <c r="O4" s="347"/>
      <c r="P4" s="347"/>
      <c r="Q4" s="348"/>
    </row>
    <row r="5" spans="1:17" s="353" customFormat="1" ht="23.25" customHeight="1">
      <c r="A5" s="349"/>
      <c r="B5" s="810" t="s">
        <v>4</v>
      </c>
      <c r="C5" s="810" t="s">
        <v>1261</v>
      </c>
      <c r="D5" s="350" t="s">
        <v>1084</v>
      </c>
      <c r="E5" s="737" t="s">
        <v>1408</v>
      </c>
      <c r="F5" s="828"/>
      <c r="G5" s="842"/>
      <c r="H5" s="777" t="s">
        <v>1409</v>
      </c>
      <c r="I5" s="777"/>
      <c r="J5" s="777"/>
      <c r="K5" s="843"/>
      <c r="L5" s="801" t="s">
        <v>1085</v>
      </c>
      <c r="M5" s="839"/>
      <c r="N5" s="839"/>
      <c r="O5" s="840"/>
      <c r="P5" s="349"/>
      <c r="Q5" s="352"/>
    </row>
    <row r="6" spans="1:17" s="358" customFormat="1" ht="42" customHeight="1">
      <c r="A6" s="354"/>
      <c r="B6" s="811"/>
      <c r="C6" s="841"/>
      <c r="D6" s="356" t="s">
        <v>1306</v>
      </c>
      <c r="E6" s="357" t="s">
        <v>1352</v>
      </c>
      <c r="F6" s="355" t="s">
        <v>1353</v>
      </c>
      <c r="G6" s="355" t="s">
        <v>1076</v>
      </c>
      <c r="H6" s="801" t="s">
        <v>1354</v>
      </c>
      <c r="I6" s="802"/>
      <c r="J6" s="737" t="s">
        <v>1064</v>
      </c>
      <c r="K6" s="803"/>
      <c r="L6" s="356" t="s">
        <v>0</v>
      </c>
      <c r="M6" s="356" t="s">
        <v>1263</v>
      </c>
      <c r="N6" s="350" t="s">
        <v>1407</v>
      </c>
      <c r="O6" s="356" t="s">
        <v>1283</v>
      </c>
      <c r="P6" s="170"/>
      <c r="Q6" s="170"/>
    </row>
    <row r="7" spans="1:17" s="360" customFormat="1" ht="20.25" customHeight="1">
      <c r="A7" s="344"/>
      <c r="B7" s="130">
        <v>1</v>
      </c>
      <c r="C7" s="130">
        <v>2</v>
      </c>
      <c r="D7" s="130">
        <v>3</v>
      </c>
      <c r="E7" s="130">
        <v>4</v>
      </c>
      <c r="F7" s="130" t="s">
        <v>1128</v>
      </c>
      <c r="G7" s="359" t="s">
        <v>1129</v>
      </c>
      <c r="H7" s="654">
        <v>5</v>
      </c>
      <c r="I7" s="655"/>
      <c r="J7" s="846" t="s">
        <v>1355</v>
      </c>
      <c r="K7" s="847"/>
      <c r="L7" s="130">
        <v>7</v>
      </c>
      <c r="M7" s="359" t="s">
        <v>1411</v>
      </c>
      <c r="N7" s="329">
        <v>9</v>
      </c>
      <c r="O7" s="130" t="s">
        <v>1332</v>
      </c>
      <c r="P7" s="170"/>
      <c r="Q7" s="170"/>
    </row>
    <row r="8" spans="1:17" ht="20.25" customHeight="1">
      <c r="A8" s="361"/>
      <c r="B8" s="159"/>
      <c r="C8" s="209"/>
      <c r="D8" s="209"/>
      <c r="E8" s="245"/>
      <c r="F8" s="245"/>
      <c r="G8" s="334">
        <f>E8+F8</f>
        <v>0</v>
      </c>
      <c r="H8" s="635"/>
      <c r="I8" s="636"/>
      <c r="J8" s="691">
        <f aca="true" t="shared" si="0" ref="J8:J22">G8*H8</f>
        <v>0</v>
      </c>
      <c r="K8" s="692"/>
      <c r="L8" s="245"/>
      <c r="M8" s="334">
        <f>L8*G8</f>
        <v>0</v>
      </c>
      <c r="N8" s="685"/>
      <c r="O8" s="835"/>
      <c r="P8" s="160"/>
      <c r="Q8" s="160"/>
    </row>
    <row r="9" spans="1:17" ht="20.25" customHeight="1">
      <c r="A9" s="361"/>
      <c r="B9" s="159"/>
      <c r="C9" s="209"/>
      <c r="D9" s="209"/>
      <c r="E9" s="245"/>
      <c r="F9" s="245"/>
      <c r="G9" s="334">
        <f aca="true" t="shared" si="1" ref="G9:G22">E9+F9</f>
        <v>0</v>
      </c>
      <c r="H9" s="635"/>
      <c r="I9" s="636"/>
      <c r="J9" s="691">
        <f t="shared" si="0"/>
        <v>0</v>
      </c>
      <c r="K9" s="692"/>
      <c r="L9" s="245"/>
      <c r="M9" s="334">
        <f aca="true" t="shared" si="2" ref="M9:M22">L9*G9</f>
        <v>0</v>
      </c>
      <c r="N9" s="686"/>
      <c r="O9" s="836"/>
      <c r="P9" s="160"/>
      <c r="Q9" s="160"/>
    </row>
    <row r="10" spans="1:17" ht="20.25" customHeight="1">
      <c r="A10" s="361"/>
      <c r="B10" s="159"/>
      <c r="C10" s="209"/>
      <c r="D10" s="209"/>
      <c r="E10" s="245"/>
      <c r="F10" s="245"/>
      <c r="G10" s="334">
        <f t="shared" si="1"/>
        <v>0</v>
      </c>
      <c r="H10" s="635"/>
      <c r="I10" s="636"/>
      <c r="J10" s="691">
        <f t="shared" si="0"/>
        <v>0</v>
      </c>
      <c r="K10" s="692"/>
      <c r="L10" s="245"/>
      <c r="M10" s="334">
        <f t="shared" si="2"/>
        <v>0</v>
      </c>
      <c r="N10" s="686"/>
      <c r="O10" s="836"/>
      <c r="P10" s="160"/>
      <c r="Q10" s="160"/>
    </row>
    <row r="11" spans="1:17" ht="20.25" customHeight="1">
      <c r="A11" s="361"/>
      <c r="B11" s="159"/>
      <c r="C11" s="209"/>
      <c r="D11" s="209"/>
      <c r="E11" s="245"/>
      <c r="F11" s="245"/>
      <c r="G11" s="334">
        <f t="shared" si="1"/>
        <v>0</v>
      </c>
      <c r="H11" s="635"/>
      <c r="I11" s="636"/>
      <c r="J11" s="691">
        <f t="shared" si="0"/>
        <v>0</v>
      </c>
      <c r="K11" s="692"/>
      <c r="L11" s="245"/>
      <c r="M11" s="334">
        <f t="shared" si="2"/>
        <v>0</v>
      </c>
      <c r="N11" s="686"/>
      <c r="O11" s="836"/>
      <c r="P11" s="160"/>
      <c r="Q11" s="160"/>
    </row>
    <row r="12" spans="1:17" ht="20.25" customHeight="1">
      <c r="A12" s="361"/>
      <c r="B12" s="159"/>
      <c r="C12" s="209"/>
      <c r="D12" s="209"/>
      <c r="E12" s="245"/>
      <c r="F12" s="245"/>
      <c r="G12" s="334">
        <f t="shared" si="1"/>
        <v>0</v>
      </c>
      <c r="H12" s="635"/>
      <c r="I12" s="636"/>
      <c r="J12" s="691">
        <f t="shared" si="0"/>
        <v>0</v>
      </c>
      <c r="K12" s="692"/>
      <c r="L12" s="245"/>
      <c r="M12" s="334">
        <f t="shared" si="2"/>
        <v>0</v>
      </c>
      <c r="N12" s="686"/>
      <c r="O12" s="836"/>
      <c r="P12" s="160"/>
      <c r="Q12" s="160"/>
    </row>
    <row r="13" spans="1:17" ht="20.25" customHeight="1">
      <c r="A13" s="361"/>
      <c r="B13" s="159"/>
      <c r="C13" s="209"/>
      <c r="D13" s="209"/>
      <c r="E13" s="245"/>
      <c r="F13" s="245"/>
      <c r="G13" s="334">
        <f t="shared" si="1"/>
        <v>0</v>
      </c>
      <c r="H13" s="635"/>
      <c r="I13" s="636"/>
      <c r="J13" s="691">
        <f t="shared" si="0"/>
        <v>0</v>
      </c>
      <c r="K13" s="692"/>
      <c r="L13" s="245"/>
      <c r="M13" s="334">
        <f t="shared" si="2"/>
        <v>0</v>
      </c>
      <c r="N13" s="686"/>
      <c r="O13" s="836"/>
      <c r="P13" s="160"/>
      <c r="Q13" s="160"/>
    </row>
    <row r="14" spans="1:17" ht="20.25" customHeight="1">
      <c r="A14" s="361"/>
      <c r="B14" s="159"/>
      <c r="C14" s="209"/>
      <c r="D14" s="209"/>
      <c r="E14" s="245"/>
      <c r="F14" s="245"/>
      <c r="G14" s="334">
        <f t="shared" si="1"/>
        <v>0</v>
      </c>
      <c r="H14" s="635"/>
      <c r="I14" s="636"/>
      <c r="J14" s="691">
        <f t="shared" si="0"/>
        <v>0</v>
      </c>
      <c r="K14" s="692"/>
      <c r="L14" s="245"/>
      <c r="M14" s="334">
        <f t="shared" si="2"/>
        <v>0</v>
      </c>
      <c r="N14" s="686"/>
      <c r="O14" s="836"/>
      <c r="P14" s="160"/>
      <c r="Q14" s="160"/>
    </row>
    <row r="15" spans="1:17" ht="20.25" customHeight="1">
      <c r="A15" s="361"/>
      <c r="B15" s="159"/>
      <c r="C15" s="209"/>
      <c r="D15" s="209"/>
      <c r="E15" s="245"/>
      <c r="F15" s="245"/>
      <c r="G15" s="334">
        <f t="shared" si="1"/>
        <v>0</v>
      </c>
      <c r="H15" s="635"/>
      <c r="I15" s="636"/>
      <c r="J15" s="691">
        <f t="shared" si="0"/>
        <v>0</v>
      </c>
      <c r="K15" s="692"/>
      <c r="L15" s="245"/>
      <c r="M15" s="334">
        <f t="shared" si="2"/>
        <v>0</v>
      </c>
      <c r="N15" s="686"/>
      <c r="O15" s="836"/>
      <c r="P15" s="160"/>
      <c r="Q15" s="160"/>
    </row>
    <row r="16" spans="1:17" ht="20.25" customHeight="1">
      <c r="A16" s="361"/>
      <c r="B16" s="159"/>
      <c r="C16" s="209"/>
      <c r="D16" s="209"/>
      <c r="E16" s="245"/>
      <c r="F16" s="245"/>
      <c r="G16" s="334">
        <f t="shared" si="1"/>
        <v>0</v>
      </c>
      <c r="H16" s="635"/>
      <c r="I16" s="636"/>
      <c r="J16" s="691">
        <f t="shared" si="0"/>
        <v>0</v>
      </c>
      <c r="K16" s="692"/>
      <c r="L16" s="245"/>
      <c r="M16" s="334">
        <f t="shared" si="2"/>
        <v>0</v>
      </c>
      <c r="N16" s="686"/>
      <c r="O16" s="836"/>
      <c r="P16" s="160"/>
      <c r="Q16" s="160"/>
    </row>
    <row r="17" spans="1:17" ht="20.25" customHeight="1">
      <c r="A17" s="361"/>
      <c r="B17" s="159"/>
      <c r="C17" s="209"/>
      <c r="D17" s="209"/>
      <c r="E17" s="245"/>
      <c r="F17" s="245"/>
      <c r="G17" s="334">
        <f t="shared" si="1"/>
        <v>0</v>
      </c>
      <c r="H17" s="635"/>
      <c r="I17" s="636"/>
      <c r="J17" s="691">
        <f t="shared" si="0"/>
        <v>0</v>
      </c>
      <c r="K17" s="692"/>
      <c r="L17" s="245"/>
      <c r="M17" s="334">
        <f t="shared" si="2"/>
        <v>0</v>
      </c>
      <c r="N17" s="686"/>
      <c r="O17" s="836"/>
      <c r="P17" s="160"/>
      <c r="Q17" s="160"/>
    </row>
    <row r="18" spans="1:17" ht="20.25" customHeight="1">
      <c r="A18" s="361"/>
      <c r="B18" s="159"/>
      <c r="C18" s="209"/>
      <c r="D18" s="209"/>
      <c r="E18" s="245"/>
      <c r="F18" s="245"/>
      <c r="G18" s="334">
        <f t="shared" si="1"/>
        <v>0</v>
      </c>
      <c r="H18" s="635"/>
      <c r="I18" s="636"/>
      <c r="J18" s="691">
        <f t="shared" si="0"/>
        <v>0</v>
      </c>
      <c r="K18" s="692"/>
      <c r="L18" s="245"/>
      <c r="M18" s="334">
        <f>L18*G18</f>
        <v>0</v>
      </c>
      <c r="N18" s="686"/>
      <c r="O18" s="836"/>
      <c r="P18" s="160"/>
      <c r="Q18" s="160"/>
    </row>
    <row r="19" spans="1:17" ht="20.25" customHeight="1">
      <c r="A19" s="361"/>
      <c r="B19" s="159"/>
      <c r="C19" s="209"/>
      <c r="D19" s="209"/>
      <c r="E19" s="245"/>
      <c r="F19" s="245"/>
      <c r="G19" s="334">
        <f t="shared" si="1"/>
        <v>0</v>
      </c>
      <c r="H19" s="635"/>
      <c r="I19" s="636"/>
      <c r="J19" s="691">
        <f t="shared" si="0"/>
        <v>0</v>
      </c>
      <c r="K19" s="692"/>
      <c r="L19" s="245"/>
      <c r="M19" s="334">
        <f t="shared" si="2"/>
        <v>0</v>
      </c>
      <c r="N19" s="686"/>
      <c r="O19" s="836"/>
      <c r="P19" s="160"/>
      <c r="Q19" s="160"/>
    </row>
    <row r="20" spans="1:17" ht="20.25" customHeight="1">
      <c r="A20" s="361"/>
      <c r="B20" s="159"/>
      <c r="C20" s="209"/>
      <c r="D20" s="209"/>
      <c r="E20" s="245"/>
      <c r="F20" s="245"/>
      <c r="G20" s="334">
        <f t="shared" si="1"/>
        <v>0</v>
      </c>
      <c r="H20" s="635"/>
      <c r="I20" s="636"/>
      <c r="J20" s="691">
        <f t="shared" si="0"/>
        <v>0</v>
      </c>
      <c r="K20" s="692"/>
      <c r="L20" s="245"/>
      <c r="M20" s="334">
        <f t="shared" si="2"/>
        <v>0</v>
      </c>
      <c r="N20" s="686"/>
      <c r="O20" s="836"/>
      <c r="P20" s="160"/>
      <c r="Q20" s="160"/>
    </row>
    <row r="21" spans="1:17" ht="20.25" customHeight="1">
      <c r="A21" s="361"/>
      <c r="B21" s="159"/>
      <c r="C21" s="209"/>
      <c r="D21" s="209"/>
      <c r="E21" s="245"/>
      <c r="F21" s="245"/>
      <c r="G21" s="334">
        <f t="shared" si="1"/>
        <v>0</v>
      </c>
      <c r="H21" s="635"/>
      <c r="I21" s="636"/>
      <c r="J21" s="691">
        <f t="shared" si="0"/>
        <v>0</v>
      </c>
      <c r="K21" s="692"/>
      <c r="L21" s="245"/>
      <c r="M21" s="334">
        <f t="shared" si="2"/>
        <v>0</v>
      </c>
      <c r="N21" s="686"/>
      <c r="O21" s="836"/>
      <c r="P21" s="160"/>
      <c r="Q21" s="160"/>
    </row>
    <row r="22" spans="1:17" ht="20.25" customHeight="1">
      <c r="A22" s="361"/>
      <c r="B22" s="159"/>
      <c r="C22" s="209"/>
      <c r="D22" s="209"/>
      <c r="E22" s="245"/>
      <c r="F22" s="245"/>
      <c r="G22" s="334">
        <f t="shared" si="1"/>
        <v>0</v>
      </c>
      <c r="H22" s="635"/>
      <c r="I22" s="636"/>
      <c r="J22" s="691">
        <f t="shared" si="0"/>
        <v>0</v>
      </c>
      <c r="K22" s="692"/>
      <c r="L22" s="245"/>
      <c r="M22" s="334">
        <f t="shared" si="2"/>
        <v>0</v>
      </c>
      <c r="N22" s="687"/>
      <c r="O22" s="837"/>
      <c r="P22" s="160"/>
      <c r="Q22" s="160"/>
    </row>
    <row r="23" spans="1:17" s="363" customFormat="1" ht="20.25" customHeight="1">
      <c r="A23" s="362"/>
      <c r="B23" s="737" t="s">
        <v>1410</v>
      </c>
      <c r="C23" s="828"/>
      <c r="D23" s="828"/>
      <c r="E23" s="828"/>
      <c r="F23" s="803"/>
      <c r="G23" s="335">
        <f>SUM(G8:G22)</f>
        <v>0</v>
      </c>
      <c r="H23" s="742"/>
      <c r="I23" s="848"/>
      <c r="J23" s="693">
        <f>SUM(J8:K22)</f>
        <v>0</v>
      </c>
      <c r="K23" s="834"/>
      <c r="L23" s="246"/>
      <c r="M23" s="247">
        <f>SUM(M8:M22)</f>
        <v>0</v>
      </c>
      <c r="N23" s="247">
        <v>1750</v>
      </c>
      <c r="O23" s="247">
        <f>M23/N23</f>
        <v>0</v>
      </c>
      <c r="P23" s="244"/>
      <c r="Q23" s="244"/>
    </row>
    <row r="24" spans="1:256" s="370" customFormat="1" ht="20.25" customHeight="1">
      <c r="A24" s="364"/>
      <c r="B24" s="829" t="s">
        <v>1086</v>
      </c>
      <c r="C24" s="830"/>
      <c r="D24" s="830"/>
      <c r="E24" s="831"/>
      <c r="F24" s="831"/>
      <c r="G24" s="831"/>
      <c r="H24" s="832"/>
      <c r="I24" s="832"/>
      <c r="J24" s="832"/>
      <c r="K24" s="832"/>
      <c r="L24" s="832"/>
      <c r="M24" s="832"/>
      <c r="N24" s="832"/>
      <c r="O24" s="833"/>
      <c r="P24" s="833"/>
      <c r="Q24" s="170"/>
      <c r="R24" s="827"/>
      <c r="S24" s="827"/>
      <c r="T24" s="827"/>
      <c r="U24" s="367"/>
      <c r="V24" s="827"/>
      <c r="W24" s="827"/>
      <c r="X24" s="827"/>
      <c r="Y24" s="367"/>
      <c r="Z24" s="827"/>
      <c r="AA24" s="827"/>
      <c r="AB24" s="827"/>
      <c r="AC24" s="367"/>
      <c r="AD24" s="827"/>
      <c r="AE24" s="827"/>
      <c r="AF24" s="827"/>
      <c r="AG24" s="367"/>
      <c r="AH24" s="827"/>
      <c r="AI24" s="827"/>
      <c r="AJ24" s="827"/>
      <c r="AK24" s="367"/>
      <c r="AL24" s="827"/>
      <c r="AM24" s="827"/>
      <c r="AN24" s="827"/>
      <c r="AO24" s="367"/>
      <c r="AP24" s="827"/>
      <c r="AQ24" s="827"/>
      <c r="AR24" s="827"/>
      <c r="AS24" s="367"/>
      <c r="AT24" s="827"/>
      <c r="AU24" s="827"/>
      <c r="AV24" s="827"/>
      <c r="AW24" s="367"/>
      <c r="AX24" s="827"/>
      <c r="AY24" s="827"/>
      <c r="AZ24" s="827"/>
      <c r="BA24" s="367"/>
      <c r="BB24" s="827"/>
      <c r="BC24" s="827"/>
      <c r="BD24" s="827"/>
      <c r="BE24" s="367"/>
      <c r="BF24" s="827"/>
      <c r="BG24" s="827"/>
      <c r="BH24" s="827"/>
      <c r="BI24" s="367"/>
      <c r="BJ24" s="827"/>
      <c r="BK24" s="827"/>
      <c r="BL24" s="827"/>
      <c r="BM24" s="367"/>
      <c r="BN24" s="827"/>
      <c r="BO24" s="827"/>
      <c r="BP24" s="827"/>
      <c r="BQ24" s="367"/>
      <c r="BR24" s="827"/>
      <c r="BS24" s="827"/>
      <c r="BT24" s="827"/>
      <c r="BU24" s="367"/>
      <c r="BV24" s="827"/>
      <c r="BW24" s="827"/>
      <c r="BX24" s="827"/>
      <c r="BY24" s="367"/>
      <c r="BZ24" s="827"/>
      <c r="CA24" s="827"/>
      <c r="CB24" s="827"/>
      <c r="CC24" s="367"/>
      <c r="CD24" s="827"/>
      <c r="CE24" s="827"/>
      <c r="CF24" s="827"/>
      <c r="CG24" s="367"/>
      <c r="CH24" s="827"/>
      <c r="CI24" s="827"/>
      <c r="CJ24" s="827"/>
      <c r="CK24" s="367"/>
      <c r="CL24" s="827"/>
      <c r="CM24" s="827"/>
      <c r="CN24" s="827"/>
      <c r="CO24" s="367"/>
      <c r="CP24" s="827"/>
      <c r="CQ24" s="827"/>
      <c r="CR24" s="827"/>
      <c r="CS24" s="367"/>
      <c r="CT24" s="827"/>
      <c r="CU24" s="827"/>
      <c r="CV24" s="827"/>
      <c r="CW24" s="367"/>
      <c r="CX24" s="827"/>
      <c r="CY24" s="827"/>
      <c r="CZ24" s="827"/>
      <c r="DA24" s="367"/>
      <c r="DB24" s="827"/>
      <c r="DC24" s="827"/>
      <c r="DD24" s="827"/>
      <c r="DE24" s="367"/>
      <c r="DF24" s="827"/>
      <c r="DG24" s="827"/>
      <c r="DH24" s="827"/>
      <c r="DI24" s="368"/>
      <c r="DJ24" s="826"/>
      <c r="DK24" s="826"/>
      <c r="DL24" s="826"/>
      <c r="DM24" s="369"/>
      <c r="DN24" s="826"/>
      <c r="DO24" s="826"/>
      <c r="DP24" s="826"/>
      <c r="DQ24" s="369"/>
      <c r="DR24" s="826"/>
      <c r="DS24" s="826"/>
      <c r="DT24" s="826"/>
      <c r="DU24" s="369"/>
      <c r="DV24" s="826"/>
      <c r="DW24" s="826"/>
      <c r="DX24" s="826"/>
      <c r="DY24" s="369"/>
      <c r="DZ24" s="826"/>
      <c r="EA24" s="826"/>
      <c r="EB24" s="826"/>
      <c r="EC24" s="369"/>
      <c r="ED24" s="826"/>
      <c r="EE24" s="826"/>
      <c r="EF24" s="826"/>
      <c r="EG24" s="369"/>
      <c r="EH24" s="826"/>
      <c r="EI24" s="826"/>
      <c r="EJ24" s="826"/>
      <c r="EK24" s="369"/>
      <c r="EL24" s="826"/>
      <c r="EM24" s="826"/>
      <c r="EN24" s="826"/>
      <c r="EO24" s="369"/>
      <c r="EP24" s="826"/>
      <c r="EQ24" s="826"/>
      <c r="ER24" s="826"/>
      <c r="ES24" s="369"/>
      <c r="ET24" s="826"/>
      <c r="EU24" s="826"/>
      <c r="EV24" s="826"/>
      <c r="EW24" s="369"/>
      <c r="EX24" s="826"/>
      <c r="EY24" s="826"/>
      <c r="EZ24" s="826"/>
      <c r="FA24" s="369"/>
      <c r="FB24" s="826"/>
      <c r="FC24" s="826"/>
      <c r="FD24" s="826"/>
      <c r="FE24" s="369"/>
      <c r="FF24" s="826"/>
      <c r="FG24" s="826"/>
      <c r="FH24" s="826"/>
      <c r="FI24" s="369"/>
      <c r="FJ24" s="826"/>
      <c r="FK24" s="826"/>
      <c r="FL24" s="826"/>
      <c r="FM24" s="369"/>
      <c r="FN24" s="826"/>
      <c r="FO24" s="826"/>
      <c r="FP24" s="826"/>
      <c r="FQ24" s="369"/>
      <c r="FR24" s="826"/>
      <c r="FS24" s="826"/>
      <c r="FT24" s="826"/>
      <c r="FU24" s="369"/>
      <c r="FV24" s="826"/>
      <c r="FW24" s="826"/>
      <c r="FX24" s="826"/>
      <c r="FY24" s="369"/>
      <c r="FZ24" s="826"/>
      <c r="GA24" s="826"/>
      <c r="GB24" s="826"/>
      <c r="GC24" s="369"/>
      <c r="GD24" s="826"/>
      <c r="GE24" s="826"/>
      <c r="GF24" s="826"/>
      <c r="GG24" s="369"/>
      <c r="GH24" s="826"/>
      <c r="GI24" s="826"/>
      <c r="GJ24" s="826"/>
      <c r="GK24" s="369"/>
      <c r="GL24" s="826"/>
      <c r="GM24" s="826"/>
      <c r="GN24" s="826"/>
      <c r="GO24" s="369"/>
      <c r="GP24" s="826"/>
      <c r="GQ24" s="826"/>
      <c r="GR24" s="826"/>
      <c r="GS24" s="369"/>
      <c r="GT24" s="826"/>
      <c r="GU24" s="826"/>
      <c r="GV24" s="826"/>
      <c r="GW24" s="369"/>
      <c r="GX24" s="826"/>
      <c r="GY24" s="826"/>
      <c r="GZ24" s="826"/>
      <c r="HA24" s="369"/>
      <c r="HB24" s="826"/>
      <c r="HC24" s="826"/>
      <c r="HD24" s="826"/>
      <c r="HE24" s="369"/>
      <c r="HF24" s="826"/>
      <c r="HG24" s="826"/>
      <c r="HH24" s="826"/>
      <c r="HI24" s="369"/>
      <c r="HJ24" s="826"/>
      <c r="HK24" s="826"/>
      <c r="HL24" s="826"/>
      <c r="HM24" s="369"/>
      <c r="HN24" s="826"/>
      <c r="HO24" s="826"/>
      <c r="HP24" s="826"/>
      <c r="HQ24" s="369"/>
      <c r="HR24" s="826"/>
      <c r="HS24" s="826"/>
      <c r="HT24" s="826"/>
      <c r="HU24" s="369"/>
      <c r="HV24" s="826"/>
      <c r="HW24" s="826"/>
      <c r="HX24" s="826"/>
      <c r="HY24" s="369"/>
      <c r="HZ24" s="826"/>
      <c r="IA24" s="826"/>
      <c r="IB24" s="826"/>
      <c r="IC24" s="369"/>
      <c r="ID24" s="826"/>
      <c r="IE24" s="826"/>
      <c r="IF24" s="826"/>
      <c r="IG24" s="369"/>
      <c r="IH24" s="826"/>
      <c r="II24" s="826"/>
      <c r="IJ24" s="826"/>
      <c r="IK24" s="369"/>
      <c r="IL24" s="826"/>
      <c r="IM24" s="826"/>
      <c r="IN24" s="826"/>
      <c r="IO24" s="369"/>
      <c r="IP24" s="826"/>
      <c r="IQ24" s="826"/>
      <c r="IR24" s="826"/>
      <c r="IS24" s="369"/>
      <c r="IT24" s="826"/>
      <c r="IU24" s="826"/>
      <c r="IV24" s="826"/>
    </row>
    <row r="25" spans="1:17" ht="20.25" customHeight="1">
      <c r="A25" s="361"/>
      <c r="B25" s="208"/>
      <c r="C25" s="208"/>
      <c r="D25" s="208"/>
      <c r="E25" s="248"/>
      <c r="F25" s="248"/>
      <c r="G25" s="336">
        <f>F25+E25</f>
        <v>0</v>
      </c>
      <c r="H25" s="635"/>
      <c r="I25" s="636"/>
      <c r="J25" s="691">
        <f>H25*G25</f>
        <v>0</v>
      </c>
      <c r="K25" s="692"/>
      <c r="L25" s="248"/>
      <c r="M25" s="334">
        <f>G25*L25</f>
        <v>0</v>
      </c>
      <c r="N25" s="678"/>
      <c r="O25" s="823">
        <f>SUM(P25:Q25)</f>
        <v>0</v>
      </c>
      <c r="P25" s="160"/>
      <c r="Q25" s="160"/>
    </row>
    <row r="26" spans="1:17" ht="20.25" customHeight="1">
      <c r="A26" s="361"/>
      <c r="B26" s="159"/>
      <c r="C26" s="209"/>
      <c r="D26" s="209"/>
      <c r="E26" s="245"/>
      <c r="F26" s="245"/>
      <c r="G26" s="336">
        <f aca="true" t="shared" si="3" ref="G26:G39">F26+E26</f>
        <v>0</v>
      </c>
      <c r="H26" s="635"/>
      <c r="I26" s="636"/>
      <c r="J26" s="691">
        <f aca="true" t="shared" si="4" ref="J26:J39">H26*G26</f>
        <v>0</v>
      </c>
      <c r="K26" s="692"/>
      <c r="L26" s="245"/>
      <c r="M26" s="334">
        <f aca="true" t="shared" si="5" ref="M26:M39">G26*L26</f>
        <v>0</v>
      </c>
      <c r="N26" s="679"/>
      <c r="O26" s="824"/>
      <c r="P26" s="160"/>
      <c r="Q26" s="160"/>
    </row>
    <row r="27" spans="1:17" ht="20.25" customHeight="1">
      <c r="A27" s="361"/>
      <c r="B27" s="159"/>
      <c r="C27" s="209"/>
      <c r="D27" s="209"/>
      <c r="E27" s="245"/>
      <c r="F27" s="245"/>
      <c r="G27" s="336">
        <f t="shared" si="3"/>
        <v>0</v>
      </c>
      <c r="H27" s="635"/>
      <c r="I27" s="636"/>
      <c r="J27" s="691">
        <f t="shared" si="4"/>
        <v>0</v>
      </c>
      <c r="K27" s="692"/>
      <c r="L27" s="245"/>
      <c r="M27" s="334">
        <f t="shared" si="5"/>
        <v>0</v>
      </c>
      <c r="N27" s="679"/>
      <c r="O27" s="824"/>
      <c r="P27" s="160"/>
      <c r="Q27" s="160"/>
    </row>
    <row r="28" spans="1:17" ht="20.25" customHeight="1">
      <c r="A28" s="361"/>
      <c r="B28" s="159"/>
      <c r="C28" s="209"/>
      <c r="D28" s="209"/>
      <c r="E28" s="245"/>
      <c r="F28" s="245"/>
      <c r="G28" s="336">
        <f t="shared" si="3"/>
        <v>0</v>
      </c>
      <c r="H28" s="635"/>
      <c r="I28" s="636"/>
      <c r="J28" s="691">
        <f t="shared" si="4"/>
        <v>0</v>
      </c>
      <c r="K28" s="692"/>
      <c r="L28" s="245"/>
      <c r="M28" s="334">
        <f t="shared" si="5"/>
        <v>0</v>
      </c>
      <c r="N28" s="679"/>
      <c r="O28" s="824"/>
      <c r="P28" s="160"/>
      <c r="Q28" s="160"/>
    </row>
    <row r="29" spans="1:17" ht="20.25" customHeight="1">
      <c r="A29" s="361"/>
      <c r="B29" s="159"/>
      <c r="C29" s="209"/>
      <c r="D29" s="209"/>
      <c r="E29" s="245"/>
      <c r="F29" s="245"/>
      <c r="G29" s="336">
        <f t="shared" si="3"/>
        <v>0</v>
      </c>
      <c r="H29" s="635"/>
      <c r="I29" s="636"/>
      <c r="J29" s="691">
        <f t="shared" si="4"/>
        <v>0</v>
      </c>
      <c r="K29" s="692"/>
      <c r="L29" s="245"/>
      <c r="M29" s="334">
        <f t="shared" si="5"/>
        <v>0</v>
      </c>
      <c r="N29" s="679"/>
      <c r="O29" s="824"/>
      <c r="P29" s="160"/>
      <c r="Q29" s="160"/>
    </row>
    <row r="30" spans="1:17" ht="20.25" customHeight="1">
      <c r="A30" s="361"/>
      <c r="B30" s="159"/>
      <c r="C30" s="209"/>
      <c r="D30" s="209"/>
      <c r="E30" s="245"/>
      <c r="F30" s="245"/>
      <c r="G30" s="336">
        <f t="shared" si="3"/>
        <v>0</v>
      </c>
      <c r="H30" s="635"/>
      <c r="I30" s="636"/>
      <c r="J30" s="691">
        <f t="shared" si="4"/>
        <v>0</v>
      </c>
      <c r="K30" s="692"/>
      <c r="L30" s="245"/>
      <c r="M30" s="334">
        <f t="shared" si="5"/>
        <v>0</v>
      </c>
      <c r="N30" s="679"/>
      <c r="O30" s="824"/>
      <c r="P30" s="160"/>
      <c r="Q30" s="160"/>
    </row>
    <row r="31" spans="1:17" ht="20.25" customHeight="1">
      <c r="A31" s="361"/>
      <c r="B31" s="159"/>
      <c r="C31" s="209"/>
      <c r="D31" s="209"/>
      <c r="E31" s="245"/>
      <c r="F31" s="245"/>
      <c r="G31" s="336">
        <f t="shared" si="3"/>
        <v>0</v>
      </c>
      <c r="H31" s="635"/>
      <c r="I31" s="636"/>
      <c r="J31" s="691">
        <f t="shared" si="4"/>
        <v>0</v>
      </c>
      <c r="K31" s="692"/>
      <c r="L31" s="245"/>
      <c r="M31" s="334">
        <f t="shared" si="5"/>
        <v>0</v>
      </c>
      <c r="N31" s="679"/>
      <c r="O31" s="824"/>
      <c r="P31" s="160"/>
      <c r="Q31" s="160"/>
    </row>
    <row r="32" spans="1:17" ht="20.25" customHeight="1">
      <c r="A32" s="361"/>
      <c r="B32" s="159"/>
      <c r="C32" s="209"/>
      <c r="D32" s="209"/>
      <c r="E32" s="245"/>
      <c r="F32" s="245"/>
      <c r="G32" s="336">
        <f t="shared" si="3"/>
        <v>0</v>
      </c>
      <c r="H32" s="635"/>
      <c r="I32" s="636"/>
      <c r="J32" s="691">
        <f t="shared" si="4"/>
        <v>0</v>
      </c>
      <c r="K32" s="692"/>
      <c r="L32" s="245"/>
      <c r="M32" s="334">
        <f t="shared" si="5"/>
        <v>0</v>
      </c>
      <c r="N32" s="679"/>
      <c r="O32" s="824"/>
      <c r="P32" s="160"/>
      <c r="Q32" s="160"/>
    </row>
    <row r="33" spans="1:17" ht="20.25" customHeight="1">
      <c r="A33" s="361"/>
      <c r="B33" s="159"/>
      <c r="C33" s="209"/>
      <c r="D33" s="209"/>
      <c r="E33" s="245"/>
      <c r="F33" s="245"/>
      <c r="G33" s="336">
        <f t="shared" si="3"/>
        <v>0</v>
      </c>
      <c r="H33" s="635"/>
      <c r="I33" s="636"/>
      <c r="J33" s="691">
        <f t="shared" si="4"/>
        <v>0</v>
      </c>
      <c r="K33" s="692"/>
      <c r="L33" s="245"/>
      <c r="M33" s="334">
        <f t="shared" si="5"/>
        <v>0</v>
      </c>
      <c r="N33" s="679"/>
      <c r="O33" s="824"/>
      <c r="P33" s="160"/>
      <c r="Q33" s="160"/>
    </row>
    <row r="34" spans="1:17" ht="20.25" customHeight="1">
      <c r="A34" s="361"/>
      <c r="B34" s="159"/>
      <c r="C34" s="209"/>
      <c r="D34" s="209"/>
      <c r="E34" s="245"/>
      <c r="F34" s="245"/>
      <c r="G34" s="336">
        <f t="shared" si="3"/>
        <v>0</v>
      </c>
      <c r="H34" s="635"/>
      <c r="I34" s="636"/>
      <c r="J34" s="691">
        <f t="shared" si="4"/>
        <v>0</v>
      </c>
      <c r="K34" s="692"/>
      <c r="L34" s="245"/>
      <c r="M34" s="334">
        <f t="shared" si="5"/>
        <v>0</v>
      </c>
      <c r="N34" s="679"/>
      <c r="O34" s="824"/>
      <c r="P34" s="160"/>
      <c r="Q34" s="160"/>
    </row>
    <row r="35" spans="1:17" ht="20.25" customHeight="1">
      <c r="A35" s="361"/>
      <c r="B35" s="159"/>
      <c r="C35" s="209"/>
      <c r="D35" s="209"/>
      <c r="E35" s="245"/>
      <c r="F35" s="245"/>
      <c r="G35" s="336">
        <f t="shared" si="3"/>
        <v>0</v>
      </c>
      <c r="H35" s="635"/>
      <c r="I35" s="636"/>
      <c r="J35" s="691">
        <f t="shared" si="4"/>
        <v>0</v>
      </c>
      <c r="K35" s="692"/>
      <c r="L35" s="245"/>
      <c r="M35" s="334">
        <f t="shared" si="5"/>
        <v>0</v>
      </c>
      <c r="N35" s="679"/>
      <c r="O35" s="824"/>
      <c r="P35" s="160"/>
      <c r="Q35" s="160"/>
    </row>
    <row r="36" spans="1:17" ht="20.25" customHeight="1">
      <c r="A36" s="361"/>
      <c r="B36" s="159"/>
      <c r="C36" s="209"/>
      <c r="D36" s="209"/>
      <c r="E36" s="245"/>
      <c r="F36" s="245"/>
      <c r="G36" s="336">
        <f t="shared" si="3"/>
        <v>0</v>
      </c>
      <c r="H36" s="635"/>
      <c r="I36" s="636"/>
      <c r="J36" s="691">
        <f t="shared" si="4"/>
        <v>0</v>
      </c>
      <c r="K36" s="692"/>
      <c r="L36" s="245"/>
      <c r="M36" s="334">
        <f t="shared" si="5"/>
        <v>0</v>
      </c>
      <c r="N36" s="679"/>
      <c r="O36" s="824"/>
      <c r="P36" s="160"/>
      <c r="Q36" s="160"/>
    </row>
    <row r="37" spans="1:17" ht="20.25" customHeight="1">
      <c r="A37" s="361"/>
      <c r="B37" s="159"/>
      <c r="C37" s="209"/>
      <c r="D37" s="209"/>
      <c r="E37" s="245"/>
      <c r="F37" s="245"/>
      <c r="G37" s="336">
        <f t="shared" si="3"/>
        <v>0</v>
      </c>
      <c r="H37" s="635"/>
      <c r="I37" s="636"/>
      <c r="J37" s="691">
        <f t="shared" si="4"/>
        <v>0</v>
      </c>
      <c r="K37" s="692"/>
      <c r="L37" s="245"/>
      <c r="M37" s="334">
        <f t="shared" si="5"/>
        <v>0</v>
      </c>
      <c r="N37" s="679"/>
      <c r="O37" s="824"/>
      <c r="P37" s="160"/>
      <c r="Q37" s="160"/>
    </row>
    <row r="38" spans="1:17" ht="20.25" customHeight="1">
      <c r="A38" s="361"/>
      <c r="B38" s="159"/>
      <c r="C38" s="209"/>
      <c r="D38" s="209"/>
      <c r="E38" s="245"/>
      <c r="F38" s="245"/>
      <c r="G38" s="336">
        <f t="shared" si="3"/>
        <v>0</v>
      </c>
      <c r="H38" s="635"/>
      <c r="I38" s="636"/>
      <c r="J38" s="691">
        <f t="shared" si="4"/>
        <v>0</v>
      </c>
      <c r="K38" s="692"/>
      <c r="L38" s="245"/>
      <c r="M38" s="334">
        <f t="shared" si="5"/>
        <v>0</v>
      </c>
      <c r="N38" s="679"/>
      <c r="O38" s="824"/>
      <c r="P38" s="160"/>
      <c r="Q38" s="160"/>
    </row>
    <row r="39" spans="1:17" ht="20.25" customHeight="1">
      <c r="A39" s="361"/>
      <c r="B39" s="159"/>
      <c r="C39" s="209"/>
      <c r="D39" s="209"/>
      <c r="E39" s="245"/>
      <c r="F39" s="245"/>
      <c r="G39" s="336">
        <f t="shared" si="3"/>
        <v>0</v>
      </c>
      <c r="H39" s="740"/>
      <c r="I39" s="741"/>
      <c r="J39" s="691">
        <f t="shared" si="4"/>
        <v>0</v>
      </c>
      <c r="K39" s="692"/>
      <c r="L39" s="245"/>
      <c r="M39" s="334">
        <f t="shared" si="5"/>
        <v>0</v>
      </c>
      <c r="N39" s="680"/>
      <c r="O39" s="825"/>
      <c r="P39" s="160"/>
      <c r="Q39" s="160"/>
    </row>
    <row r="40" spans="1:17" ht="20.25" customHeight="1">
      <c r="A40" s="361"/>
      <c r="B40" s="729" t="s">
        <v>5</v>
      </c>
      <c r="C40" s="820"/>
      <c r="D40" s="820"/>
      <c r="E40" s="820"/>
      <c r="F40" s="821"/>
      <c r="G40" s="328">
        <f>SUM(G25:G39)</f>
        <v>0</v>
      </c>
      <c r="H40" s="258"/>
      <c r="I40" s="259"/>
      <c r="J40" s="746">
        <f>SUM(J25:K39)</f>
        <v>0</v>
      </c>
      <c r="K40" s="747"/>
      <c r="L40" s="252"/>
      <c r="M40" s="247">
        <f>SUM(M25:M39)</f>
        <v>0</v>
      </c>
      <c r="N40" s="727">
        <v>1750</v>
      </c>
      <c r="O40" s="250">
        <f>M40/N40</f>
        <v>0</v>
      </c>
      <c r="P40" s="160"/>
      <c r="Q40" s="160"/>
    </row>
    <row r="41" spans="1:17" ht="20.25" customHeight="1">
      <c r="A41" s="361"/>
      <c r="B41" s="641" t="s">
        <v>1359</v>
      </c>
      <c r="C41" s="641"/>
      <c r="D41" s="641"/>
      <c r="E41" s="641"/>
      <c r="F41" s="641"/>
      <c r="G41" s="328">
        <f>G23+G40</f>
        <v>0</v>
      </c>
      <c r="H41" s="168"/>
      <c r="I41" s="252"/>
      <c r="J41" s="746">
        <f>J23+J40</f>
        <v>0</v>
      </c>
      <c r="K41" s="747"/>
      <c r="L41" s="161"/>
      <c r="M41" s="247">
        <f>M23+M40</f>
        <v>0</v>
      </c>
      <c r="N41" s="728"/>
      <c r="O41" s="251">
        <f>M41/N40</f>
        <v>0</v>
      </c>
      <c r="P41" s="160"/>
      <c r="Q41" s="160"/>
    </row>
    <row r="42" spans="1:17" ht="15.75" customHeight="1">
      <c r="A42" s="361"/>
      <c r="B42" s="838" t="s">
        <v>1063</v>
      </c>
      <c r="C42" s="845"/>
      <c r="D42" s="845"/>
      <c r="E42" s="845"/>
      <c r="F42" s="845"/>
      <c r="G42" s="845"/>
      <c r="H42" s="361"/>
      <c r="I42" s="361"/>
      <c r="J42" s="361"/>
      <c r="K42" s="371"/>
      <c r="L42" s="361"/>
      <c r="M42" s="361"/>
      <c r="N42" s="361"/>
      <c r="O42" s="361"/>
      <c r="P42" s="361"/>
      <c r="Q42" s="348"/>
    </row>
    <row r="43" spans="1:17" ht="4.5" customHeight="1">
      <c r="A43" s="361"/>
      <c r="B43" s="361"/>
      <c r="C43" s="361"/>
      <c r="D43" s="361"/>
      <c r="E43" s="361"/>
      <c r="F43" s="361"/>
      <c r="G43" s="361"/>
      <c r="H43" s="361"/>
      <c r="I43" s="361"/>
      <c r="J43" s="361"/>
      <c r="K43" s="371"/>
      <c r="L43" s="361"/>
      <c r="M43" s="361"/>
      <c r="N43" s="361"/>
      <c r="O43" s="361"/>
      <c r="P43" s="361"/>
      <c r="Q43" s="348"/>
    </row>
    <row r="44" spans="1:17" ht="19.5" customHeight="1">
      <c r="A44" s="356" t="s">
        <v>1266</v>
      </c>
      <c r="B44" s="819" t="s">
        <v>1264</v>
      </c>
      <c r="C44" s="809"/>
      <c r="D44" s="809"/>
      <c r="E44" s="170"/>
      <c r="F44" s="361"/>
      <c r="G44" s="361"/>
      <c r="H44" s="361"/>
      <c r="I44" s="361"/>
      <c r="J44" s="361"/>
      <c r="K44" s="361"/>
      <c r="L44" s="361"/>
      <c r="M44" s="361"/>
      <c r="N44" s="361"/>
      <c r="O44" s="361"/>
      <c r="P44" s="361"/>
      <c r="Q44" s="348"/>
    </row>
    <row r="45" spans="1:17" ht="23.25" customHeight="1">
      <c r="A45" s="332"/>
      <c r="B45" s="810" t="s">
        <v>1074</v>
      </c>
      <c r="C45" s="350" t="s">
        <v>1133</v>
      </c>
      <c r="D45" s="801" t="s">
        <v>1084</v>
      </c>
      <c r="E45" s="844"/>
      <c r="F45" s="737" t="s">
        <v>1073</v>
      </c>
      <c r="G45" s="828"/>
      <c r="H45" s="737" t="s">
        <v>1262</v>
      </c>
      <c r="I45" s="815"/>
      <c r="J45" s="815"/>
      <c r="K45" s="816"/>
      <c r="L45" s="801" t="s">
        <v>1085</v>
      </c>
      <c r="M45" s="817"/>
      <c r="N45" s="817"/>
      <c r="O45" s="818"/>
      <c r="P45" s="170"/>
      <c r="Q45" s="170"/>
    </row>
    <row r="46" spans="1:17" ht="42" customHeight="1">
      <c r="A46" s="361"/>
      <c r="B46" s="811"/>
      <c r="C46" s="355" t="s">
        <v>38</v>
      </c>
      <c r="D46" s="372" t="s">
        <v>1330</v>
      </c>
      <c r="E46" s="356" t="s">
        <v>3</v>
      </c>
      <c r="F46" s="356" t="s">
        <v>1083</v>
      </c>
      <c r="G46" s="350" t="s">
        <v>1075</v>
      </c>
      <c r="H46" s="801" t="s">
        <v>1333</v>
      </c>
      <c r="I46" s="802"/>
      <c r="J46" s="737" t="s">
        <v>1064</v>
      </c>
      <c r="K46" s="803"/>
      <c r="L46" s="356" t="s">
        <v>2</v>
      </c>
      <c r="M46" s="356" t="s">
        <v>1263</v>
      </c>
      <c r="N46" s="350" t="s">
        <v>1</v>
      </c>
      <c r="O46" s="356" t="s">
        <v>1283</v>
      </c>
      <c r="P46" s="64"/>
      <c r="Q46" s="170"/>
    </row>
    <row r="47" spans="1:17" ht="19.5" customHeight="1">
      <c r="A47" s="361"/>
      <c r="B47" s="130">
        <v>1</v>
      </c>
      <c r="C47" s="130">
        <v>2</v>
      </c>
      <c r="D47" s="130">
        <v>3</v>
      </c>
      <c r="E47" s="329">
        <v>4</v>
      </c>
      <c r="F47" s="130">
        <v>5</v>
      </c>
      <c r="G47" s="373">
        <v>6</v>
      </c>
      <c r="H47" s="654">
        <v>7</v>
      </c>
      <c r="I47" s="655"/>
      <c r="J47" s="766" t="s">
        <v>1334</v>
      </c>
      <c r="K47" s="768"/>
      <c r="L47" s="130">
        <v>9</v>
      </c>
      <c r="M47" s="130" t="s">
        <v>1336</v>
      </c>
      <c r="N47" s="130">
        <v>11</v>
      </c>
      <c r="O47" s="130" t="s">
        <v>1337</v>
      </c>
      <c r="P47" s="170"/>
      <c r="Q47" s="170"/>
    </row>
    <row r="48" spans="1:17" s="375" customFormat="1" ht="19.5" customHeight="1">
      <c r="A48" s="347"/>
      <c r="B48" s="209"/>
      <c r="C48" s="209"/>
      <c r="D48" s="209"/>
      <c r="E48" s="204"/>
      <c r="F48" s="207"/>
      <c r="G48" s="205"/>
      <c r="H48" s="635"/>
      <c r="I48" s="636"/>
      <c r="J48" s="650">
        <f>E48*H48</f>
        <v>0</v>
      </c>
      <c r="K48" s="791"/>
      <c r="L48" s="245"/>
      <c r="M48" s="271">
        <f>E48*L48</f>
        <v>0</v>
      </c>
      <c r="N48" s="806"/>
      <c r="O48" s="823"/>
      <c r="P48" s="160"/>
      <c r="Q48" s="160"/>
    </row>
    <row r="49" spans="1:17" s="375" customFormat="1" ht="19.5" customHeight="1">
      <c r="A49" s="347"/>
      <c r="B49" s="209"/>
      <c r="C49" s="209"/>
      <c r="D49" s="209"/>
      <c r="E49" s="204"/>
      <c r="F49" s="209"/>
      <c r="G49" s="205"/>
      <c r="H49" s="635"/>
      <c r="I49" s="636"/>
      <c r="J49" s="650">
        <f aca="true" t="shared" si="6" ref="J49:J61">E49*H49</f>
        <v>0</v>
      </c>
      <c r="K49" s="791"/>
      <c r="L49" s="245"/>
      <c r="M49" s="271">
        <f aca="true" t="shared" si="7" ref="M49:M58">E49*L49</f>
        <v>0</v>
      </c>
      <c r="N49" s="806"/>
      <c r="O49" s="824"/>
      <c r="P49" s="160"/>
      <c r="Q49" s="160"/>
    </row>
    <row r="50" spans="1:17" s="375" customFormat="1" ht="19.5" customHeight="1">
      <c r="A50" s="347"/>
      <c r="B50" s="209"/>
      <c r="C50" s="209"/>
      <c r="D50" s="209"/>
      <c r="E50" s="204"/>
      <c r="F50" s="209"/>
      <c r="G50" s="205"/>
      <c r="H50" s="635"/>
      <c r="I50" s="636"/>
      <c r="J50" s="650">
        <f t="shared" si="6"/>
        <v>0</v>
      </c>
      <c r="K50" s="791"/>
      <c r="L50" s="245"/>
      <c r="M50" s="271">
        <f t="shared" si="7"/>
        <v>0</v>
      </c>
      <c r="N50" s="806"/>
      <c r="O50" s="824"/>
      <c r="P50" s="160"/>
      <c r="Q50" s="160"/>
    </row>
    <row r="51" spans="1:17" s="375" customFormat="1" ht="19.5" customHeight="1">
      <c r="A51" s="347"/>
      <c r="B51" s="209"/>
      <c r="C51" s="209"/>
      <c r="D51" s="209"/>
      <c r="E51" s="204"/>
      <c r="F51" s="209"/>
      <c r="G51" s="205"/>
      <c r="H51" s="635"/>
      <c r="I51" s="636"/>
      <c r="J51" s="650">
        <f t="shared" si="6"/>
        <v>0</v>
      </c>
      <c r="K51" s="791"/>
      <c r="L51" s="245"/>
      <c r="M51" s="271">
        <f t="shared" si="7"/>
        <v>0</v>
      </c>
      <c r="N51" s="806"/>
      <c r="O51" s="824"/>
      <c r="P51" s="160"/>
      <c r="Q51" s="160"/>
    </row>
    <row r="52" spans="1:17" s="375" customFormat="1" ht="19.5" customHeight="1">
      <c r="A52" s="347"/>
      <c r="B52" s="209"/>
      <c r="C52" s="209"/>
      <c r="D52" s="209"/>
      <c r="E52" s="204"/>
      <c r="F52" s="209"/>
      <c r="G52" s="205"/>
      <c r="H52" s="635"/>
      <c r="I52" s="636"/>
      <c r="J52" s="650">
        <f t="shared" si="6"/>
        <v>0</v>
      </c>
      <c r="K52" s="791"/>
      <c r="L52" s="245"/>
      <c r="M52" s="271">
        <f t="shared" si="7"/>
        <v>0</v>
      </c>
      <c r="N52" s="806"/>
      <c r="O52" s="824"/>
      <c r="P52" s="160"/>
      <c r="Q52" s="160"/>
    </row>
    <row r="53" spans="1:17" s="375" customFormat="1" ht="19.5" customHeight="1">
      <c r="A53" s="347"/>
      <c r="B53" s="209"/>
      <c r="C53" s="209"/>
      <c r="D53" s="209"/>
      <c r="E53" s="204"/>
      <c r="F53" s="209"/>
      <c r="G53" s="205"/>
      <c r="H53" s="635"/>
      <c r="I53" s="636"/>
      <c r="J53" s="650">
        <f t="shared" si="6"/>
        <v>0</v>
      </c>
      <c r="K53" s="791"/>
      <c r="L53" s="245"/>
      <c r="M53" s="271">
        <f t="shared" si="7"/>
        <v>0</v>
      </c>
      <c r="N53" s="806"/>
      <c r="O53" s="824"/>
      <c r="P53" s="160"/>
      <c r="Q53" s="160"/>
    </row>
    <row r="54" spans="1:17" s="375" customFormat="1" ht="19.5" customHeight="1">
      <c r="A54" s="347"/>
      <c r="B54" s="209"/>
      <c r="C54" s="209"/>
      <c r="D54" s="209"/>
      <c r="E54" s="204"/>
      <c r="F54" s="209"/>
      <c r="G54" s="205"/>
      <c r="H54" s="635"/>
      <c r="I54" s="636"/>
      <c r="J54" s="650">
        <f t="shared" si="6"/>
        <v>0</v>
      </c>
      <c r="K54" s="791"/>
      <c r="L54" s="245"/>
      <c r="M54" s="271">
        <f t="shared" si="7"/>
        <v>0</v>
      </c>
      <c r="N54" s="806"/>
      <c r="O54" s="824"/>
      <c r="P54" s="160"/>
      <c r="Q54" s="160"/>
    </row>
    <row r="55" spans="1:17" s="375" customFormat="1" ht="19.5" customHeight="1">
      <c r="A55" s="347"/>
      <c r="B55" s="209"/>
      <c r="C55" s="209"/>
      <c r="D55" s="209"/>
      <c r="E55" s="204"/>
      <c r="F55" s="209"/>
      <c r="G55" s="205"/>
      <c r="H55" s="635"/>
      <c r="I55" s="636"/>
      <c r="J55" s="650">
        <f t="shared" si="6"/>
        <v>0</v>
      </c>
      <c r="K55" s="791"/>
      <c r="L55" s="245"/>
      <c r="M55" s="271">
        <f t="shared" si="7"/>
        <v>0</v>
      </c>
      <c r="N55" s="806"/>
      <c r="O55" s="824"/>
      <c r="P55" s="160"/>
      <c r="Q55" s="160"/>
    </row>
    <row r="56" spans="1:17" s="375" customFormat="1" ht="19.5" customHeight="1">
      <c r="A56" s="347"/>
      <c r="B56" s="209"/>
      <c r="C56" s="209"/>
      <c r="D56" s="209"/>
      <c r="E56" s="204"/>
      <c r="F56" s="209"/>
      <c r="G56" s="205"/>
      <c r="H56" s="635"/>
      <c r="I56" s="636"/>
      <c r="J56" s="650">
        <f t="shared" si="6"/>
        <v>0</v>
      </c>
      <c r="K56" s="791"/>
      <c r="L56" s="245"/>
      <c r="M56" s="271">
        <f t="shared" si="7"/>
        <v>0</v>
      </c>
      <c r="N56" s="806"/>
      <c r="O56" s="824"/>
      <c r="P56" s="160"/>
      <c r="Q56" s="160"/>
    </row>
    <row r="57" spans="1:17" s="375" customFormat="1" ht="19.5" customHeight="1">
      <c r="A57" s="347"/>
      <c r="B57" s="209"/>
      <c r="C57" s="209"/>
      <c r="D57" s="209"/>
      <c r="E57" s="204"/>
      <c r="F57" s="209"/>
      <c r="G57" s="205"/>
      <c r="H57" s="635"/>
      <c r="I57" s="636"/>
      <c r="J57" s="650">
        <f t="shared" si="6"/>
        <v>0</v>
      </c>
      <c r="K57" s="791"/>
      <c r="L57" s="245"/>
      <c r="M57" s="271">
        <f t="shared" si="7"/>
        <v>0</v>
      </c>
      <c r="N57" s="806"/>
      <c r="O57" s="824"/>
      <c r="P57" s="160"/>
      <c r="Q57" s="160"/>
    </row>
    <row r="58" spans="1:17" s="375" customFormat="1" ht="19.5" customHeight="1">
      <c r="A58" s="347"/>
      <c r="B58" s="209"/>
      <c r="C58" s="209"/>
      <c r="D58" s="209"/>
      <c r="E58" s="204"/>
      <c r="F58" s="209"/>
      <c r="G58" s="205"/>
      <c r="H58" s="635"/>
      <c r="I58" s="636"/>
      <c r="J58" s="650">
        <f t="shared" si="6"/>
        <v>0</v>
      </c>
      <c r="K58" s="791"/>
      <c r="L58" s="245"/>
      <c r="M58" s="271">
        <f t="shared" si="7"/>
        <v>0</v>
      </c>
      <c r="N58" s="806"/>
      <c r="O58" s="824"/>
      <c r="P58" s="160"/>
      <c r="Q58" s="160"/>
    </row>
    <row r="59" spans="1:17" s="375" customFormat="1" ht="19.5" customHeight="1">
      <c r="A59" s="347"/>
      <c r="B59" s="209"/>
      <c r="C59" s="209"/>
      <c r="D59" s="209"/>
      <c r="E59" s="204"/>
      <c r="F59" s="209"/>
      <c r="G59" s="205"/>
      <c r="H59" s="635"/>
      <c r="I59" s="636"/>
      <c r="J59" s="650">
        <f t="shared" si="6"/>
        <v>0</v>
      </c>
      <c r="K59" s="791"/>
      <c r="L59" s="245"/>
      <c r="M59" s="271">
        <f>E59*L59</f>
        <v>0</v>
      </c>
      <c r="N59" s="806"/>
      <c r="O59" s="824"/>
      <c r="P59" s="160"/>
      <c r="Q59" s="160"/>
    </row>
    <row r="60" spans="1:17" s="375" customFormat="1" ht="19.5" customHeight="1">
      <c r="A60" s="347"/>
      <c r="B60" s="209"/>
      <c r="C60" s="209"/>
      <c r="D60" s="209"/>
      <c r="E60" s="204"/>
      <c r="F60" s="209"/>
      <c r="G60" s="205"/>
      <c r="H60" s="635"/>
      <c r="I60" s="636"/>
      <c r="J60" s="650">
        <f t="shared" si="6"/>
        <v>0</v>
      </c>
      <c r="K60" s="791"/>
      <c r="L60" s="245"/>
      <c r="M60" s="271">
        <f>E60*L60</f>
        <v>0</v>
      </c>
      <c r="N60" s="806"/>
      <c r="O60" s="824"/>
      <c r="P60" s="160"/>
      <c r="Q60" s="160"/>
    </row>
    <row r="61" spans="1:17" s="375" customFormat="1" ht="19.5" customHeight="1">
      <c r="A61" s="347"/>
      <c r="B61" s="209"/>
      <c r="C61" s="209"/>
      <c r="D61" s="209"/>
      <c r="E61" s="204"/>
      <c r="F61" s="209"/>
      <c r="G61" s="205"/>
      <c r="H61" s="635"/>
      <c r="I61" s="636"/>
      <c r="J61" s="650">
        <f t="shared" si="6"/>
        <v>0</v>
      </c>
      <c r="K61" s="791"/>
      <c r="L61" s="245"/>
      <c r="M61" s="271">
        <f>E61*L61</f>
        <v>0</v>
      </c>
      <c r="N61" s="822"/>
      <c r="O61" s="825"/>
      <c r="P61" s="160"/>
      <c r="Q61" s="160"/>
    </row>
    <row r="62" spans="1:17" ht="19.5" customHeight="1">
      <c r="A62" s="361"/>
      <c r="B62" s="729" t="s">
        <v>1360</v>
      </c>
      <c r="C62" s="771"/>
      <c r="D62" s="772"/>
      <c r="E62" s="337">
        <f>SUM(E48:E61)</f>
        <v>0</v>
      </c>
      <c r="F62" s="170"/>
      <c r="G62" s="170"/>
      <c r="H62" s="170"/>
      <c r="I62" s="170"/>
      <c r="J62" s="656">
        <f>SUM(J48:K61)</f>
        <v>0</v>
      </c>
      <c r="K62" s="793"/>
      <c r="L62" s="170"/>
      <c r="M62" s="251">
        <f>SUM(M48:M61)</f>
        <v>0</v>
      </c>
      <c r="N62" s="327">
        <v>1750</v>
      </c>
      <c r="O62" s="251">
        <f>M62/N62</f>
        <v>0</v>
      </c>
      <c r="P62" s="244"/>
      <c r="Q62" s="244"/>
    </row>
    <row r="63" spans="1:17" ht="12">
      <c r="A63" s="361"/>
      <c r="B63" s="361"/>
      <c r="C63" s="361"/>
      <c r="D63" s="361"/>
      <c r="E63" s="361"/>
      <c r="F63" s="361"/>
      <c r="G63" s="361"/>
      <c r="H63" s="361"/>
      <c r="I63" s="361"/>
      <c r="J63" s="361"/>
      <c r="K63" s="371"/>
      <c r="L63" s="361"/>
      <c r="M63" s="361"/>
      <c r="N63" s="361"/>
      <c r="O63" s="361"/>
      <c r="P63" s="361"/>
      <c r="Q63" s="348"/>
    </row>
    <row r="64" spans="1:18" ht="19.5" customHeight="1">
      <c r="A64" s="356" t="s">
        <v>1267</v>
      </c>
      <c r="B64" s="819" t="s">
        <v>1130</v>
      </c>
      <c r="C64" s="809"/>
      <c r="D64" s="809"/>
      <c r="E64" s="809"/>
      <c r="F64" s="809"/>
      <c r="G64" s="809"/>
      <c r="H64" s="809"/>
      <c r="I64" s="809"/>
      <c r="J64" s="361"/>
      <c r="K64" s="371"/>
      <c r="L64" s="809"/>
      <c r="M64" s="809"/>
      <c r="N64" s="346"/>
      <c r="O64" s="346"/>
      <c r="P64" s="346"/>
      <c r="Q64" s="348"/>
      <c r="R64" s="376"/>
    </row>
    <row r="65" spans="1:17" ht="22.5" customHeight="1">
      <c r="A65" s="332"/>
      <c r="B65" s="810" t="s">
        <v>1074</v>
      </c>
      <c r="C65" s="812" t="s">
        <v>1131</v>
      </c>
      <c r="D65" s="813"/>
      <c r="E65" s="810" t="s">
        <v>7</v>
      </c>
      <c r="F65" s="777" t="s">
        <v>1073</v>
      </c>
      <c r="G65" s="777"/>
      <c r="H65" s="737" t="s">
        <v>1262</v>
      </c>
      <c r="I65" s="815"/>
      <c r="J65" s="815"/>
      <c r="K65" s="816"/>
      <c r="L65" s="801" t="s">
        <v>1085</v>
      </c>
      <c r="M65" s="817"/>
      <c r="N65" s="817"/>
      <c r="O65" s="818"/>
      <c r="P65" s="170"/>
      <c r="Q65" s="800"/>
    </row>
    <row r="66" spans="1:17" ht="42" customHeight="1">
      <c r="A66" s="361"/>
      <c r="B66" s="811"/>
      <c r="C66" s="801" t="s">
        <v>38</v>
      </c>
      <c r="D66" s="774"/>
      <c r="E66" s="814"/>
      <c r="F66" s="356" t="s">
        <v>1083</v>
      </c>
      <c r="G66" s="350" t="s">
        <v>1075</v>
      </c>
      <c r="H66" s="801" t="s">
        <v>1335</v>
      </c>
      <c r="I66" s="802"/>
      <c r="J66" s="737" t="s">
        <v>1064</v>
      </c>
      <c r="K66" s="803"/>
      <c r="L66" s="356" t="s">
        <v>6</v>
      </c>
      <c r="M66" s="356" t="s">
        <v>1263</v>
      </c>
      <c r="N66" s="350" t="s">
        <v>8</v>
      </c>
      <c r="O66" s="356" t="s">
        <v>1283</v>
      </c>
      <c r="P66" s="170"/>
      <c r="Q66" s="800"/>
    </row>
    <row r="67" spans="1:17" ht="19.5" customHeight="1">
      <c r="A67" s="361"/>
      <c r="B67" s="130">
        <v>1</v>
      </c>
      <c r="C67" s="654">
        <v>2</v>
      </c>
      <c r="D67" s="655"/>
      <c r="E67" s="329">
        <v>3</v>
      </c>
      <c r="F67" s="130">
        <v>4</v>
      </c>
      <c r="G67" s="333">
        <v>5</v>
      </c>
      <c r="H67" s="654">
        <v>6</v>
      </c>
      <c r="I67" s="655"/>
      <c r="J67" s="654" t="s">
        <v>1338</v>
      </c>
      <c r="K67" s="804"/>
      <c r="L67" s="130">
        <v>8</v>
      </c>
      <c r="M67" s="130" t="s">
        <v>1339</v>
      </c>
      <c r="N67" s="130">
        <v>10</v>
      </c>
      <c r="O67" s="130" t="s">
        <v>1340</v>
      </c>
      <c r="P67" s="49"/>
      <c r="Q67" s="49"/>
    </row>
    <row r="68" spans="1:17" s="375" customFormat="1" ht="19.5" customHeight="1">
      <c r="A68" s="347"/>
      <c r="B68" s="209"/>
      <c r="C68" s="605"/>
      <c r="D68" s="607"/>
      <c r="E68" s="254"/>
      <c r="F68" s="338"/>
      <c r="G68" s="206"/>
      <c r="H68" s="635"/>
      <c r="I68" s="636"/>
      <c r="J68" s="650">
        <f>E68*H68</f>
        <v>0</v>
      </c>
      <c r="K68" s="791"/>
      <c r="L68" s="245"/>
      <c r="M68" s="271">
        <f>E68*L68</f>
        <v>0</v>
      </c>
      <c r="N68" s="805"/>
      <c r="O68" s="805"/>
      <c r="P68" s="162"/>
      <c r="Q68" s="162"/>
    </row>
    <row r="69" spans="1:17" s="375" customFormat="1" ht="19.5" customHeight="1">
      <c r="A69" s="347"/>
      <c r="B69" s="209"/>
      <c r="C69" s="605"/>
      <c r="D69" s="607"/>
      <c r="E69" s="254"/>
      <c r="F69" s="338"/>
      <c r="G69" s="206"/>
      <c r="H69" s="635"/>
      <c r="I69" s="636"/>
      <c r="J69" s="650">
        <f aca="true" t="shared" si="8" ref="J69:J81">E69*H69</f>
        <v>0</v>
      </c>
      <c r="K69" s="791"/>
      <c r="L69" s="245"/>
      <c r="M69" s="271">
        <f aca="true" t="shared" si="9" ref="M69:M81">E69*L69</f>
        <v>0</v>
      </c>
      <c r="N69" s="806"/>
      <c r="O69" s="806"/>
      <c r="P69" s="162"/>
      <c r="Q69" s="162"/>
    </row>
    <row r="70" spans="1:17" s="375" customFormat="1" ht="19.5" customHeight="1">
      <c r="A70" s="347"/>
      <c r="B70" s="209"/>
      <c r="C70" s="605"/>
      <c r="D70" s="607"/>
      <c r="E70" s="254"/>
      <c r="F70" s="338"/>
      <c r="G70" s="206"/>
      <c r="H70" s="635"/>
      <c r="I70" s="636"/>
      <c r="J70" s="650">
        <f t="shared" si="8"/>
        <v>0</v>
      </c>
      <c r="K70" s="791"/>
      <c r="L70" s="245"/>
      <c r="M70" s="271">
        <f t="shared" si="9"/>
        <v>0</v>
      </c>
      <c r="N70" s="806"/>
      <c r="O70" s="806"/>
      <c r="P70" s="162"/>
      <c r="Q70" s="162"/>
    </row>
    <row r="71" spans="1:17" s="375" customFormat="1" ht="19.5" customHeight="1">
      <c r="A71" s="347"/>
      <c r="B71" s="209"/>
      <c r="C71" s="605"/>
      <c r="D71" s="607"/>
      <c r="E71" s="254"/>
      <c r="F71" s="338"/>
      <c r="G71" s="206"/>
      <c r="H71" s="635"/>
      <c r="I71" s="636"/>
      <c r="J71" s="650">
        <f t="shared" si="8"/>
        <v>0</v>
      </c>
      <c r="K71" s="791"/>
      <c r="L71" s="245"/>
      <c r="M71" s="271">
        <f t="shared" si="9"/>
        <v>0</v>
      </c>
      <c r="N71" s="806"/>
      <c r="O71" s="806"/>
      <c r="P71" s="162"/>
      <c r="Q71" s="162"/>
    </row>
    <row r="72" spans="1:17" s="375" customFormat="1" ht="19.5" customHeight="1">
      <c r="A72" s="347"/>
      <c r="B72" s="209"/>
      <c r="C72" s="605"/>
      <c r="D72" s="607"/>
      <c r="E72" s="254"/>
      <c r="F72" s="338"/>
      <c r="G72" s="206"/>
      <c r="H72" s="635"/>
      <c r="I72" s="636"/>
      <c r="J72" s="650">
        <f t="shared" si="8"/>
        <v>0</v>
      </c>
      <c r="K72" s="791"/>
      <c r="L72" s="245"/>
      <c r="M72" s="271">
        <f t="shared" si="9"/>
        <v>0</v>
      </c>
      <c r="N72" s="806"/>
      <c r="O72" s="806"/>
      <c r="P72" s="162"/>
      <c r="Q72" s="162"/>
    </row>
    <row r="73" spans="1:17" s="375" customFormat="1" ht="19.5" customHeight="1">
      <c r="A73" s="347"/>
      <c r="B73" s="209"/>
      <c r="C73" s="605"/>
      <c r="D73" s="607"/>
      <c r="E73" s="254"/>
      <c r="F73" s="338"/>
      <c r="G73" s="206"/>
      <c r="H73" s="635"/>
      <c r="I73" s="636"/>
      <c r="J73" s="650">
        <f t="shared" si="8"/>
        <v>0</v>
      </c>
      <c r="K73" s="791"/>
      <c r="L73" s="245"/>
      <c r="M73" s="271">
        <f t="shared" si="9"/>
        <v>0</v>
      </c>
      <c r="N73" s="806"/>
      <c r="O73" s="806"/>
      <c r="P73" s="162"/>
      <c r="Q73" s="162"/>
    </row>
    <row r="74" spans="1:17" s="375" customFormat="1" ht="19.5" customHeight="1">
      <c r="A74" s="347"/>
      <c r="B74" s="209"/>
      <c r="C74" s="605"/>
      <c r="D74" s="607"/>
      <c r="E74" s="254"/>
      <c r="F74" s="338"/>
      <c r="G74" s="206"/>
      <c r="H74" s="635"/>
      <c r="I74" s="636"/>
      <c r="J74" s="650">
        <f t="shared" si="8"/>
        <v>0</v>
      </c>
      <c r="K74" s="791"/>
      <c r="L74" s="245"/>
      <c r="M74" s="271">
        <f t="shared" si="9"/>
        <v>0</v>
      </c>
      <c r="N74" s="806"/>
      <c r="O74" s="806"/>
      <c r="P74" s="162"/>
      <c r="Q74" s="162"/>
    </row>
    <row r="75" spans="1:17" s="375" customFormat="1" ht="19.5" customHeight="1">
      <c r="A75" s="347"/>
      <c r="B75" s="209"/>
      <c r="C75" s="605"/>
      <c r="D75" s="607"/>
      <c r="E75" s="254"/>
      <c r="F75" s="338"/>
      <c r="G75" s="206"/>
      <c r="H75" s="635"/>
      <c r="I75" s="636"/>
      <c r="J75" s="650">
        <f t="shared" si="8"/>
        <v>0</v>
      </c>
      <c r="K75" s="791"/>
      <c r="L75" s="245"/>
      <c r="M75" s="271">
        <f t="shared" si="9"/>
        <v>0</v>
      </c>
      <c r="N75" s="807"/>
      <c r="O75" s="807"/>
      <c r="P75" s="162"/>
      <c r="Q75" s="162"/>
    </row>
    <row r="76" spans="1:17" s="375" customFormat="1" ht="19.5" customHeight="1">
      <c r="A76" s="347"/>
      <c r="B76" s="209"/>
      <c r="C76" s="605"/>
      <c r="D76" s="607"/>
      <c r="E76" s="254"/>
      <c r="F76" s="338"/>
      <c r="G76" s="206"/>
      <c r="H76" s="635"/>
      <c r="I76" s="636"/>
      <c r="J76" s="650">
        <f t="shared" si="8"/>
        <v>0</v>
      </c>
      <c r="K76" s="791"/>
      <c r="L76" s="245"/>
      <c r="M76" s="271">
        <f t="shared" si="9"/>
        <v>0</v>
      </c>
      <c r="N76" s="807"/>
      <c r="O76" s="807"/>
      <c r="P76" s="162"/>
      <c r="Q76" s="162"/>
    </row>
    <row r="77" spans="1:17" s="375" customFormat="1" ht="19.5" customHeight="1">
      <c r="A77" s="347"/>
      <c r="B77" s="209"/>
      <c r="C77" s="605"/>
      <c r="D77" s="607"/>
      <c r="E77" s="254"/>
      <c r="F77" s="338"/>
      <c r="G77" s="206"/>
      <c r="H77" s="635"/>
      <c r="I77" s="636"/>
      <c r="J77" s="650">
        <f t="shared" si="8"/>
        <v>0</v>
      </c>
      <c r="K77" s="791"/>
      <c r="L77" s="245"/>
      <c r="M77" s="271">
        <f t="shared" si="9"/>
        <v>0</v>
      </c>
      <c r="N77" s="807"/>
      <c r="O77" s="807"/>
      <c r="P77" s="162"/>
      <c r="Q77" s="162"/>
    </row>
    <row r="78" spans="1:17" s="375" customFormat="1" ht="19.5" customHeight="1">
      <c r="A78" s="347"/>
      <c r="B78" s="209"/>
      <c r="C78" s="605"/>
      <c r="D78" s="607"/>
      <c r="E78" s="254"/>
      <c r="F78" s="338"/>
      <c r="G78" s="206"/>
      <c r="H78" s="635"/>
      <c r="I78" s="636"/>
      <c r="J78" s="650">
        <f t="shared" si="8"/>
        <v>0</v>
      </c>
      <c r="K78" s="791"/>
      <c r="L78" s="245"/>
      <c r="M78" s="271">
        <f t="shared" si="9"/>
        <v>0</v>
      </c>
      <c r="N78" s="807"/>
      <c r="O78" s="807"/>
      <c r="P78" s="162"/>
      <c r="Q78" s="162"/>
    </row>
    <row r="79" spans="1:17" s="375" customFormat="1" ht="19.5" customHeight="1">
      <c r="A79" s="347"/>
      <c r="B79" s="209"/>
      <c r="C79" s="605"/>
      <c r="D79" s="607"/>
      <c r="E79" s="254"/>
      <c r="F79" s="338"/>
      <c r="G79" s="206"/>
      <c r="H79" s="635"/>
      <c r="I79" s="636"/>
      <c r="J79" s="650">
        <f t="shared" si="8"/>
        <v>0</v>
      </c>
      <c r="K79" s="791"/>
      <c r="L79" s="245"/>
      <c r="M79" s="271">
        <f t="shared" si="9"/>
        <v>0</v>
      </c>
      <c r="N79" s="807"/>
      <c r="O79" s="807"/>
      <c r="P79" s="162"/>
      <c r="Q79" s="162"/>
    </row>
    <row r="80" spans="1:17" s="375" customFormat="1" ht="19.5" customHeight="1">
      <c r="A80" s="347"/>
      <c r="B80" s="209"/>
      <c r="C80" s="605"/>
      <c r="D80" s="607"/>
      <c r="E80" s="254"/>
      <c r="F80" s="338"/>
      <c r="G80" s="206"/>
      <c r="H80" s="635"/>
      <c r="I80" s="636"/>
      <c r="J80" s="650">
        <f t="shared" si="8"/>
        <v>0</v>
      </c>
      <c r="K80" s="791"/>
      <c r="L80" s="245"/>
      <c r="M80" s="271">
        <f t="shared" si="9"/>
        <v>0</v>
      </c>
      <c r="N80" s="807"/>
      <c r="O80" s="807"/>
      <c r="P80" s="162"/>
      <c r="Q80" s="162"/>
    </row>
    <row r="81" spans="1:17" s="375" customFormat="1" ht="19.5" customHeight="1">
      <c r="A81" s="347"/>
      <c r="B81" s="209"/>
      <c r="C81" s="605"/>
      <c r="D81" s="607"/>
      <c r="E81" s="254"/>
      <c r="F81" s="338"/>
      <c r="G81" s="206"/>
      <c r="H81" s="635"/>
      <c r="I81" s="636"/>
      <c r="J81" s="650">
        <f t="shared" si="8"/>
        <v>0</v>
      </c>
      <c r="K81" s="791"/>
      <c r="L81" s="245"/>
      <c r="M81" s="271">
        <f t="shared" si="9"/>
        <v>0</v>
      </c>
      <c r="N81" s="808"/>
      <c r="O81" s="808"/>
      <c r="P81" s="162"/>
      <c r="Q81" s="162"/>
    </row>
    <row r="82" spans="1:119" s="383" customFormat="1" ht="21" customHeight="1">
      <c r="A82" s="378"/>
      <c r="B82" s="641" t="s">
        <v>1361</v>
      </c>
      <c r="C82" s="792"/>
      <c r="D82" s="792"/>
      <c r="E82" s="342">
        <f>SUM(E68:E81)</f>
        <v>0</v>
      </c>
      <c r="F82" s="330"/>
      <c r="G82" s="170"/>
      <c r="H82" s="379"/>
      <c r="I82" s="379"/>
      <c r="J82" s="656">
        <f>SUM(J68:K81)</f>
        <v>0</v>
      </c>
      <c r="K82" s="793"/>
      <c r="L82" s="379"/>
      <c r="M82" s="251">
        <f>SUM(M68:M81)</f>
        <v>0</v>
      </c>
      <c r="N82" s="327">
        <v>1750</v>
      </c>
      <c r="O82" s="251">
        <f>M82/N82</f>
        <v>0</v>
      </c>
      <c r="P82" s="252"/>
      <c r="Q82" s="252"/>
      <c r="R82" s="380"/>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c r="CD82" s="381"/>
      <c r="CE82" s="381"/>
      <c r="CF82" s="381"/>
      <c r="CG82" s="381"/>
      <c r="CH82" s="381"/>
      <c r="CI82" s="381"/>
      <c r="CJ82" s="381"/>
      <c r="CK82" s="381"/>
      <c r="CL82" s="381"/>
      <c r="CM82" s="381"/>
      <c r="CN82" s="381"/>
      <c r="CO82" s="381"/>
      <c r="CP82" s="381"/>
      <c r="CQ82" s="381"/>
      <c r="CR82" s="381"/>
      <c r="CS82" s="381"/>
      <c r="CT82" s="381"/>
      <c r="CU82" s="381"/>
      <c r="CV82" s="381"/>
      <c r="CW82" s="381"/>
      <c r="CX82" s="381"/>
      <c r="CY82" s="381"/>
      <c r="CZ82" s="381"/>
      <c r="DA82" s="381"/>
      <c r="DB82" s="381"/>
      <c r="DC82" s="381"/>
      <c r="DD82" s="381"/>
      <c r="DE82" s="381"/>
      <c r="DF82" s="381"/>
      <c r="DG82" s="381"/>
      <c r="DH82" s="381"/>
      <c r="DI82" s="381"/>
      <c r="DJ82" s="381"/>
      <c r="DK82" s="381"/>
      <c r="DL82" s="381"/>
      <c r="DM82" s="381"/>
      <c r="DN82" s="381"/>
      <c r="DO82" s="382"/>
    </row>
    <row r="83" spans="1:18" s="385" customFormat="1" ht="20.25" customHeight="1">
      <c r="A83" s="348"/>
      <c r="B83" s="781" t="s">
        <v>1063</v>
      </c>
      <c r="C83" s="782"/>
      <c r="D83" s="782"/>
      <c r="E83" s="782"/>
      <c r="F83" s="384"/>
      <c r="G83" s="252"/>
      <c r="H83" s="162"/>
      <c r="I83" s="162"/>
      <c r="J83" s="244"/>
      <c r="K83" s="162"/>
      <c r="L83" s="162"/>
      <c r="M83" s="162"/>
      <c r="N83" s="162"/>
      <c r="O83" s="162"/>
      <c r="P83" s="252"/>
      <c r="Q83" s="252"/>
      <c r="R83" s="380"/>
    </row>
    <row r="84" spans="1:119" s="383" customFormat="1" ht="19.5" customHeight="1" thickBot="1">
      <c r="A84" s="350" t="s">
        <v>1268</v>
      </c>
      <c r="B84" s="783" t="s">
        <v>27</v>
      </c>
      <c r="C84" s="784"/>
      <c r="D84" s="784"/>
      <c r="E84" s="784"/>
      <c r="F84" s="784"/>
      <c r="G84" s="784"/>
      <c r="H84" s="784"/>
      <c r="I84" s="784"/>
      <c r="J84" s="784"/>
      <c r="K84" s="784"/>
      <c r="L84" s="784"/>
      <c r="M84" s="784"/>
      <c r="N84" s="784"/>
      <c r="O84" s="784"/>
      <c r="P84" s="252"/>
      <c r="Q84" s="252"/>
      <c r="R84" s="380"/>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381"/>
      <c r="BA84" s="381"/>
      <c r="BB84" s="381"/>
      <c r="BC84" s="381"/>
      <c r="BD84" s="381"/>
      <c r="BE84" s="381"/>
      <c r="BF84" s="381"/>
      <c r="BG84" s="381"/>
      <c r="BH84" s="381"/>
      <c r="BI84" s="381"/>
      <c r="BJ84" s="381"/>
      <c r="BK84" s="381"/>
      <c r="BL84" s="381"/>
      <c r="BM84" s="381"/>
      <c r="BN84" s="381"/>
      <c r="BO84" s="381"/>
      <c r="BP84" s="381"/>
      <c r="BQ84" s="381"/>
      <c r="BR84" s="381"/>
      <c r="BS84" s="381"/>
      <c r="BT84" s="381"/>
      <c r="BU84" s="381"/>
      <c r="BV84" s="381"/>
      <c r="BW84" s="381"/>
      <c r="BX84" s="381"/>
      <c r="BY84" s="381"/>
      <c r="BZ84" s="381"/>
      <c r="CA84" s="381"/>
      <c r="CB84" s="381"/>
      <c r="CC84" s="381"/>
      <c r="CD84" s="381"/>
      <c r="CE84" s="381"/>
      <c r="CF84" s="381"/>
      <c r="CG84" s="381"/>
      <c r="CH84" s="381"/>
      <c r="CI84" s="381"/>
      <c r="CJ84" s="381"/>
      <c r="CK84" s="381"/>
      <c r="CL84" s="381"/>
      <c r="CM84" s="381"/>
      <c r="CN84" s="381"/>
      <c r="CO84" s="381"/>
      <c r="CP84" s="381"/>
      <c r="CQ84" s="381"/>
      <c r="CR84" s="381"/>
      <c r="CS84" s="381"/>
      <c r="CT84" s="381"/>
      <c r="CU84" s="381"/>
      <c r="CV84" s="381"/>
      <c r="CW84" s="381"/>
      <c r="CX84" s="381"/>
      <c r="CY84" s="381"/>
      <c r="CZ84" s="381"/>
      <c r="DA84" s="381"/>
      <c r="DB84" s="381"/>
      <c r="DC84" s="381"/>
      <c r="DD84" s="381"/>
      <c r="DE84" s="381"/>
      <c r="DF84" s="381"/>
      <c r="DG84" s="381"/>
      <c r="DH84" s="381"/>
      <c r="DI84" s="381"/>
      <c r="DJ84" s="381"/>
      <c r="DK84" s="381"/>
      <c r="DL84" s="381"/>
      <c r="DM84" s="381"/>
      <c r="DN84" s="381"/>
      <c r="DO84" s="382"/>
    </row>
    <row r="85" spans="1:118" s="386" customFormat="1" ht="22.5" customHeight="1" thickBot="1">
      <c r="A85" s="794"/>
      <c r="B85" s="779" t="s">
        <v>1074</v>
      </c>
      <c r="C85" s="786" t="s">
        <v>1132</v>
      </c>
      <c r="D85" s="787"/>
      <c r="E85" s="796" t="s">
        <v>1292</v>
      </c>
      <c r="F85" s="796"/>
      <c r="G85" s="788" t="s">
        <v>1133</v>
      </c>
      <c r="H85" s="797"/>
      <c r="I85" s="797"/>
      <c r="J85" s="798"/>
      <c r="K85" s="785" t="s">
        <v>1065</v>
      </c>
      <c r="L85" s="786"/>
      <c r="M85" s="787"/>
      <c r="N85" s="796" t="s">
        <v>1134</v>
      </c>
      <c r="O85" s="796"/>
      <c r="P85" s="168"/>
      <c r="Q85" s="252"/>
      <c r="R85" s="380"/>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385"/>
      <c r="BF85" s="385"/>
      <c r="BG85" s="385"/>
      <c r="BH85" s="385"/>
      <c r="BI85" s="385"/>
      <c r="BJ85" s="385"/>
      <c r="BK85" s="385"/>
      <c r="BL85" s="385"/>
      <c r="BM85" s="385"/>
      <c r="BN85" s="385"/>
      <c r="BO85" s="385"/>
      <c r="BP85" s="385"/>
      <c r="BQ85" s="385"/>
      <c r="BR85" s="385"/>
      <c r="BS85" s="385"/>
      <c r="BT85" s="385"/>
      <c r="BU85" s="385"/>
      <c r="BV85" s="385"/>
      <c r="BW85" s="385"/>
      <c r="BX85" s="385"/>
      <c r="BY85" s="385"/>
      <c r="BZ85" s="385"/>
      <c r="CA85" s="385"/>
      <c r="CB85" s="385"/>
      <c r="CC85" s="385"/>
      <c r="CD85" s="385"/>
      <c r="CE85" s="385"/>
      <c r="CF85" s="385"/>
      <c r="CG85" s="385"/>
      <c r="CH85" s="385"/>
      <c r="CI85" s="385"/>
      <c r="CJ85" s="385"/>
      <c r="CK85" s="385"/>
      <c r="CL85" s="385"/>
      <c r="CM85" s="385"/>
      <c r="CN85" s="385"/>
      <c r="CO85" s="385"/>
      <c r="CP85" s="385"/>
      <c r="CQ85" s="385"/>
      <c r="CR85" s="385"/>
      <c r="CS85" s="385"/>
      <c r="CT85" s="385"/>
      <c r="CU85" s="385"/>
      <c r="CV85" s="385"/>
      <c r="CW85" s="385"/>
      <c r="CX85" s="385"/>
      <c r="CY85" s="385"/>
      <c r="CZ85" s="385"/>
      <c r="DA85" s="385"/>
      <c r="DB85" s="385"/>
      <c r="DC85" s="385"/>
      <c r="DD85" s="385"/>
      <c r="DE85" s="385"/>
      <c r="DF85" s="385"/>
      <c r="DG85" s="385"/>
      <c r="DH85" s="385"/>
      <c r="DI85" s="385"/>
      <c r="DJ85" s="385"/>
      <c r="DK85" s="385"/>
      <c r="DL85" s="385"/>
      <c r="DM85" s="385"/>
      <c r="DN85" s="385"/>
    </row>
    <row r="86" spans="1:18" ht="22.5" customHeight="1">
      <c r="A86" s="795"/>
      <c r="B86" s="780"/>
      <c r="C86" s="789"/>
      <c r="D86" s="790"/>
      <c r="E86" s="777"/>
      <c r="F86" s="777"/>
      <c r="G86" s="799" t="s">
        <v>39</v>
      </c>
      <c r="H86" s="773"/>
      <c r="I86" s="774"/>
      <c r="J86" s="345" t="s">
        <v>1127</v>
      </c>
      <c r="K86" s="788"/>
      <c r="L86" s="789"/>
      <c r="M86" s="790"/>
      <c r="N86" s="777"/>
      <c r="O86" s="777"/>
      <c r="P86" s="387"/>
      <c r="Q86" s="252"/>
      <c r="R86" s="380"/>
    </row>
    <row r="87" spans="1:18" ht="19.5" customHeight="1">
      <c r="A87" s="378"/>
      <c r="B87" s="338"/>
      <c r="C87" s="637"/>
      <c r="D87" s="638"/>
      <c r="E87" s="649"/>
      <c r="F87" s="649"/>
      <c r="G87" s="637"/>
      <c r="H87" s="773"/>
      <c r="I87" s="774"/>
      <c r="J87" s="338"/>
      <c r="K87" s="637"/>
      <c r="L87" s="773"/>
      <c r="M87" s="774"/>
      <c r="N87" s="721"/>
      <c r="O87" s="721"/>
      <c r="P87" s="387"/>
      <c r="Q87" s="252"/>
      <c r="R87" s="380"/>
    </row>
    <row r="88" spans="1:18" ht="19.5" customHeight="1">
      <c r="A88" s="378"/>
      <c r="B88" s="338"/>
      <c r="C88" s="637"/>
      <c r="D88" s="638"/>
      <c r="E88" s="644"/>
      <c r="F88" s="645"/>
      <c r="G88" s="637"/>
      <c r="H88" s="642"/>
      <c r="I88" s="638"/>
      <c r="J88" s="338"/>
      <c r="K88" s="637"/>
      <c r="L88" s="642"/>
      <c r="M88" s="638"/>
      <c r="N88" s="637"/>
      <c r="O88" s="638"/>
      <c r="P88" s="387"/>
      <c r="Q88" s="252"/>
      <c r="R88" s="380"/>
    </row>
    <row r="89" spans="1:18" ht="19.5" customHeight="1">
      <c r="A89" s="378"/>
      <c r="B89" s="338"/>
      <c r="C89" s="637"/>
      <c r="D89" s="638"/>
      <c r="E89" s="644"/>
      <c r="F89" s="645"/>
      <c r="G89" s="637"/>
      <c r="H89" s="642"/>
      <c r="I89" s="638"/>
      <c r="J89" s="338"/>
      <c r="K89" s="637"/>
      <c r="L89" s="642"/>
      <c r="M89" s="638"/>
      <c r="N89" s="637"/>
      <c r="O89" s="638"/>
      <c r="P89" s="387"/>
      <c r="Q89" s="252"/>
      <c r="R89" s="380"/>
    </row>
    <row r="90" spans="1:18" ht="19.5" customHeight="1">
      <c r="A90" s="378"/>
      <c r="B90" s="338"/>
      <c r="C90" s="637"/>
      <c r="D90" s="638"/>
      <c r="E90" s="644"/>
      <c r="F90" s="645"/>
      <c r="G90" s="637"/>
      <c r="H90" s="642"/>
      <c r="I90" s="638"/>
      <c r="J90" s="338"/>
      <c r="K90" s="637"/>
      <c r="L90" s="642"/>
      <c r="M90" s="638"/>
      <c r="N90" s="637"/>
      <c r="O90" s="638"/>
      <c r="P90" s="387"/>
      <c r="Q90" s="252"/>
      <c r="R90" s="380"/>
    </row>
    <row r="91" spans="1:18" ht="19.5" customHeight="1">
      <c r="A91" s="378"/>
      <c r="B91" s="338"/>
      <c r="C91" s="637"/>
      <c r="D91" s="638"/>
      <c r="E91" s="644"/>
      <c r="F91" s="645"/>
      <c r="G91" s="637"/>
      <c r="H91" s="642"/>
      <c r="I91" s="638"/>
      <c r="J91" s="338"/>
      <c r="K91" s="637"/>
      <c r="L91" s="642"/>
      <c r="M91" s="638"/>
      <c r="N91" s="637"/>
      <c r="O91" s="638"/>
      <c r="P91" s="387"/>
      <c r="Q91" s="252"/>
      <c r="R91" s="380"/>
    </row>
    <row r="92" spans="1:18" ht="19.5" customHeight="1">
      <c r="A92" s="378"/>
      <c r="B92" s="338"/>
      <c r="C92" s="637"/>
      <c r="D92" s="638"/>
      <c r="E92" s="644"/>
      <c r="F92" s="645"/>
      <c r="G92" s="637"/>
      <c r="H92" s="642"/>
      <c r="I92" s="638"/>
      <c r="J92" s="338"/>
      <c r="K92" s="637"/>
      <c r="L92" s="642"/>
      <c r="M92" s="638"/>
      <c r="N92" s="637"/>
      <c r="O92" s="638"/>
      <c r="P92" s="387"/>
      <c r="Q92" s="252"/>
      <c r="R92" s="380"/>
    </row>
    <row r="93" spans="1:18" ht="19.5" customHeight="1">
      <c r="A93" s="378"/>
      <c r="B93" s="338"/>
      <c r="C93" s="637"/>
      <c r="D93" s="638"/>
      <c r="E93" s="644"/>
      <c r="F93" s="645"/>
      <c r="G93" s="637"/>
      <c r="H93" s="642"/>
      <c r="I93" s="638"/>
      <c r="J93" s="338"/>
      <c r="K93" s="637"/>
      <c r="L93" s="642"/>
      <c r="M93" s="638"/>
      <c r="N93" s="637"/>
      <c r="O93" s="638"/>
      <c r="P93" s="387"/>
      <c r="Q93" s="252"/>
      <c r="R93" s="380"/>
    </row>
    <row r="94" spans="1:18" ht="19.5" customHeight="1">
      <c r="A94" s="378"/>
      <c r="B94" s="338"/>
      <c r="C94" s="637"/>
      <c r="D94" s="638"/>
      <c r="E94" s="644"/>
      <c r="F94" s="645"/>
      <c r="G94" s="637"/>
      <c r="H94" s="642"/>
      <c r="I94" s="638"/>
      <c r="J94" s="338"/>
      <c r="K94" s="637"/>
      <c r="L94" s="642"/>
      <c r="M94" s="638"/>
      <c r="N94" s="637"/>
      <c r="O94" s="638"/>
      <c r="P94" s="387"/>
      <c r="Q94" s="252"/>
      <c r="R94" s="380"/>
    </row>
    <row r="95" spans="1:18" ht="19.5" customHeight="1">
      <c r="A95" s="378"/>
      <c r="B95" s="338"/>
      <c r="C95" s="637"/>
      <c r="D95" s="638"/>
      <c r="E95" s="644"/>
      <c r="F95" s="645"/>
      <c r="G95" s="637"/>
      <c r="H95" s="642"/>
      <c r="I95" s="638"/>
      <c r="J95" s="338"/>
      <c r="K95" s="637"/>
      <c r="L95" s="642"/>
      <c r="M95" s="638"/>
      <c r="N95" s="637"/>
      <c r="O95" s="638"/>
      <c r="P95" s="387"/>
      <c r="Q95" s="252"/>
      <c r="R95" s="380"/>
    </row>
    <row r="96" spans="1:18" ht="19.5" customHeight="1">
      <c r="A96" s="378"/>
      <c r="B96" s="338"/>
      <c r="C96" s="637"/>
      <c r="D96" s="638"/>
      <c r="E96" s="649"/>
      <c r="F96" s="649"/>
      <c r="G96" s="637"/>
      <c r="H96" s="642"/>
      <c r="I96" s="638"/>
      <c r="J96" s="338"/>
      <c r="K96" s="637"/>
      <c r="L96" s="773"/>
      <c r="M96" s="774"/>
      <c r="N96" s="721"/>
      <c r="O96" s="721"/>
      <c r="P96" s="387"/>
      <c r="Q96" s="252"/>
      <c r="R96" s="380"/>
    </row>
    <row r="97" spans="1:17" ht="20.25" customHeight="1">
      <c r="A97" s="350" t="s">
        <v>31</v>
      </c>
      <c r="B97" s="854" t="s">
        <v>32</v>
      </c>
      <c r="C97" s="855"/>
      <c r="D97" s="855"/>
      <c r="E97" s="855"/>
      <c r="F97" s="855"/>
      <c r="G97" s="388"/>
      <c r="H97" s="361"/>
      <c r="I97" s="361"/>
      <c r="J97" s="361"/>
      <c r="K97" s="361"/>
      <c r="L97" s="361"/>
      <c r="M97" s="361"/>
      <c r="N97" s="361"/>
      <c r="O97" s="361"/>
      <c r="P97" s="378"/>
      <c r="Q97" s="361"/>
    </row>
    <row r="98" spans="1:17" s="392" customFormat="1" ht="23.25" customHeight="1">
      <c r="A98" s="332"/>
      <c r="B98" s="776" t="s">
        <v>33</v>
      </c>
      <c r="C98" s="776"/>
      <c r="D98" s="777" t="s">
        <v>1261</v>
      </c>
      <c r="E98" s="777"/>
      <c r="F98" s="777" t="s">
        <v>34</v>
      </c>
      <c r="G98" s="778"/>
      <c r="H98" s="390"/>
      <c r="I98" s="390"/>
      <c r="J98" s="390"/>
      <c r="K98" s="390"/>
      <c r="L98" s="390"/>
      <c r="M98" s="390"/>
      <c r="N98" s="390"/>
      <c r="O98" s="390"/>
      <c r="P98" s="391"/>
      <c r="Q98" s="390"/>
    </row>
    <row r="99" spans="1:17" s="392" customFormat="1" ht="19.5" customHeight="1">
      <c r="A99" s="393"/>
      <c r="B99" s="750" t="s">
        <v>36</v>
      </c>
      <c r="C99" s="750"/>
      <c r="D99" s="751"/>
      <c r="E99" s="775"/>
      <c r="F99" s="752"/>
      <c r="G99" s="752"/>
      <c r="H99" s="390"/>
      <c r="I99" s="390"/>
      <c r="J99" s="390"/>
      <c r="K99" s="390"/>
      <c r="L99" s="390"/>
      <c r="M99" s="390"/>
      <c r="N99" s="390"/>
      <c r="O99" s="390"/>
      <c r="P99" s="391"/>
      <c r="Q99" s="390"/>
    </row>
    <row r="100" spans="1:17" s="392" customFormat="1" ht="19.5" customHeight="1">
      <c r="A100" s="394"/>
      <c r="B100" s="753" t="s">
        <v>40</v>
      </c>
      <c r="C100" s="754"/>
      <c r="D100" s="577"/>
      <c r="E100" s="577"/>
      <c r="F100" s="752"/>
      <c r="G100" s="770"/>
      <c r="H100" s="390"/>
      <c r="I100" s="390"/>
      <c r="J100" s="390"/>
      <c r="K100" s="390"/>
      <c r="L100" s="390"/>
      <c r="M100" s="390"/>
      <c r="N100" s="390"/>
      <c r="O100" s="390"/>
      <c r="P100" s="391"/>
      <c r="Q100" s="390"/>
    </row>
    <row r="101" spans="1:17" s="392" customFormat="1" ht="19.5" customHeight="1">
      <c r="A101" s="394"/>
      <c r="B101" s="755"/>
      <c r="C101" s="756"/>
      <c r="D101" s="605"/>
      <c r="E101" s="607"/>
      <c r="F101" s="635"/>
      <c r="G101" s="636"/>
      <c r="H101" s="390"/>
      <c r="I101" s="390"/>
      <c r="J101" s="390"/>
      <c r="K101" s="390"/>
      <c r="L101" s="390"/>
      <c r="M101" s="390"/>
      <c r="N101" s="390"/>
      <c r="O101" s="390"/>
      <c r="P101" s="391"/>
      <c r="Q101" s="390"/>
    </row>
    <row r="102" spans="1:17" s="392" customFormat="1" ht="19.5" customHeight="1">
      <c r="A102" s="394"/>
      <c r="B102" s="757"/>
      <c r="C102" s="758"/>
      <c r="D102" s="605"/>
      <c r="E102" s="607"/>
      <c r="F102" s="635"/>
      <c r="G102" s="636"/>
      <c r="H102" s="390"/>
      <c r="I102" s="390"/>
      <c r="J102" s="390"/>
      <c r="K102" s="390"/>
      <c r="L102" s="390"/>
      <c r="M102" s="390"/>
      <c r="N102" s="390"/>
      <c r="O102" s="390"/>
      <c r="P102" s="391"/>
      <c r="Q102" s="390"/>
    </row>
    <row r="103" spans="1:17" s="392" customFormat="1" ht="19.5" customHeight="1">
      <c r="A103" s="394"/>
      <c r="B103" s="753" t="s">
        <v>41</v>
      </c>
      <c r="C103" s="754"/>
      <c r="D103" s="605"/>
      <c r="E103" s="607"/>
      <c r="F103" s="635"/>
      <c r="G103" s="636"/>
      <c r="H103" s="390"/>
      <c r="I103" s="390"/>
      <c r="J103" s="390"/>
      <c r="K103" s="390"/>
      <c r="L103" s="390"/>
      <c r="M103" s="390"/>
      <c r="N103" s="390"/>
      <c r="O103" s="390"/>
      <c r="P103" s="391"/>
      <c r="Q103" s="390"/>
    </row>
    <row r="104" spans="1:17" s="392" customFormat="1" ht="19.5" customHeight="1">
      <c r="A104" s="394"/>
      <c r="B104" s="755"/>
      <c r="C104" s="756"/>
      <c r="D104" s="605"/>
      <c r="E104" s="607"/>
      <c r="F104" s="635"/>
      <c r="G104" s="636"/>
      <c r="H104" s="390"/>
      <c r="I104" s="390"/>
      <c r="J104" s="390"/>
      <c r="K104" s="390"/>
      <c r="L104" s="390"/>
      <c r="M104" s="390"/>
      <c r="N104" s="390"/>
      <c r="O104" s="390"/>
      <c r="P104" s="391"/>
      <c r="Q104" s="390"/>
    </row>
    <row r="105" spans="1:17" s="392" customFormat="1" ht="19.5" customHeight="1">
      <c r="A105" s="394"/>
      <c r="B105" s="757"/>
      <c r="C105" s="758"/>
      <c r="D105" s="751"/>
      <c r="E105" s="751"/>
      <c r="F105" s="760"/>
      <c r="G105" s="770"/>
      <c r="H105" s="390"/>
      <c r="L105" s="390"/>
      <c r="M105" s="390"/>
      <c r="N105" s="390"/>
      <c r="O105" s="390"/>
      <c r="P105" s="390"/>
      <c r="Q105" s="390"/>
    </row>
    <row r="106" spans="1:17" s="392" customFormat="1" ht="19.5" customHeight="1">
      <c r="A106" s="394"/>
      <c r="B106" s="766" t="s">
        <v>35</v>
      </c>
      <c r="C106" s="767"/>
      <c r="D106" s="767"/>
      <c r="E106" s="768"/>
      <c r="F106" s="764">
        <f>SUM(F99:G105)</f>
        <v>0</v>
      </c>
      <c r="G106" s="769"/>
      <c r="H106" s="390"/>
      <c r="L106" s="395"/>
      <c r="M106" s="395"/>
      <c r="N106" s="395"/>
      <c r="O106" s="391"/>
      <c r="P106" s="390"/>
      <c r="Q106" s="390"/>
    </row>
  </sheetData>
  <sheetProtection password="E46E" sheet="1" objects="1" scenarios="1" formatCells="0" formatColumns="0" formatRows="0" insertRows="0"/>
  <mergeCells count="334">
    <mergeCell ref="N1:O1"/>
    <mergeCell ref="L1:M1"/>
    <mergeCell ref="B97:F97"/>
    <mergeCell ref="N85:O86"/>
    <mergeCell ref="E87:F87"/>
    <mergeCell ref="N87:O87"/>
    <mergeCell ref="E88:F88"/>
    <mergeCell ref="N88:O88"/>
    <mergeCell ref="K88:M88"/>
    <mergeCell ref="K87:M87"/>
    <mergeCell ref="A2:O2"/>
    <mergeCell ref="H8:I8"/>
    <mergeCell ref="H9:I9"/>
    <mergeCell ref="J40:K40"/>
    <mergeCell ref="H7:I7"/>
    <mergeCell ref="H10:I10"/>
    <mergeCell ref="H11:I11"/>
    <mergeCell ref="J12:K12"/>
    <mergeCell ref="J19:K19"/>
    <mergeCell ref="H12:I12"/>
    <mergeCell ref="J62:K62"/>
    <mergeCell ref="H46:I46"/>
    <mergeCell ref="H47:I47"/>
    <mergeCell ref="H48:I48"/>
    <mergeCell ref="J46:K46"/>
    <mergeCell ref="J47:K47"/>
    <mergeCell ref="J48:K48"/>
    <mergeCell ref="J55:K55"/>
    <mergeCell ref="J57:K57"/>
    <mergeCell ref="J58:K58"/>
    <mergeCell ref="J61:K61"/>
    <mergeCell ref="H21:I21"/>
    <mergeCell ref="H22:I22"/>
    <mergeCell ref="H23:I23"/>
    <mergeCell ref="H25:I25"/>
    <mergeCell ref="H26:I26"/>
    <mergeCell ref="H27:I27"/>
    <mergeCell ref="J26:K26"/>
    <mergeCell ref="J25:K25"/>
    <mergeCell ref="J22:K22"/>
    <mergeCell ref="H13:I13"/>
    <mergeCell ref="J13:K13"/>
    <mergeCell ref="J7:K7"/>
    <mergeCell ref="J8:K8"/>
    <mergeCell ref="J9:K9"/>
    <mergeCell ref="J10:K10"/>
    <mergeCell ref="N40:N41"/>
    <mergeCell ref="J33:K33"/>
    <mergeCell ref="H35:I35"/>
    <mergeCell ref="H36:I36"/>
    <mergeCell ref="H37:I37"/>
    <mergeCell ref="H38:I38"/>
    <mergeCell ref="H39:I39"/>
    <mergeCell ref="H33:I33"/>
    <mergeCell ref="H34:I34"/>
    <mergeCell ref="B44:D44"/>
    <mergeCell ref="B45:B46"/>
    <mergeCell ref="D45:E45"/>
    <mergeCell ref="J34:K34"/>
    <mergeCell ref="J35:K35"/>
    <mergeCell ref="J36:K36"/>
    <mergeCell ref="B41:F41"/>
    <mergeCell ref="J41:K41"/>
    <mergeCell ref="B42:G42"/>
    <mergeCell ref="F45:G45"/>
    <mergeCell ref="B3:D3"/>
    <mergeCell ref="L5:O5"/>
    <mergeCell ref="H6:I6"/>
    <mergeCell ref="J6:K6"/>
    <mergeCell ref="B5:B6"/>
    <mergeCell ref="C5:C6"/>
    <mergeCell ref="E5:G5"/>
    <mergeCell ref="H5:K5"/>
    <mergeCell ref="B4:D4"/>
    <mergeCell ref="N8:N22"/>
    <mergeCell ref="O8:O22"/>
    <mergeCell ref="J18:K18"/>
    <mergeCell ref="J15:K15"/>
    <mergeCell ref="J16:K16"/>
    <mergeCell ref="J17:K17"/>
    <mergeCell ref="J14:K14"/>
    <mergeCell ref="J20:K20"/>
    <mergeCell ref="J21:K21"/>
    <mergeCell ref="J11:K11"/>
    <mergeCell ref="B23:F23"/>
    <mergeCell ref="B24:P24"/>
    <mergeCell ref="R24:T24"/>
    <mergeCell ref="V24:X24"/>
    <mergeCell ref="J23:K23"/>
    <mergeCell ref="Z24:AB24"/>
    <mergeCell ref="AD24:AF24"/>
    <mergeCell ref="AH24:AJ24"/>
    <mergeCell ref="AL24:AN24"/>
    <mergeCell ref="AP24:AR24"/>
    <mergeCell ref="AT24:AV24"/>
    <mergeCell ref="AX24:AZ24"/>
    <mergeCell ref="BB24:BD24"/>
    <mergeCell ref="BF24:BH24"/>
    <mergeCell ref="BJ24:BL24"/>
    <mergeCell ref="BN24:BP24"/>
    <mergeCell ref="BR24:BT24"/>
    <mergeCell ref="BV24:BX24"/>
    <mergeCell ref="BZ24:CB24"/>
    <mergeCell ref="CD24:CF24"/>
    <mergeCell ref="CH24:CJ24"/>
    <mergeCell ref="CL24:CN24"/>
    <mergeCell ref="CP24:CR24"/>
    <mergeCell ref="CT24:CV24"/>
    <mergeCell ref="CX24:CZ24"/>
    <mergeCell ref="DB24:DD24"/>
    <mergeCell ref="DF24:DH24"/>
    <mergeCell ref="DJ24:DL24"/>
    <mergeCell ref="DN24:DP24"/>
    <mergeCell ref="DR24:DT24"/>
    <mergeCell ref="DV24:DX24"/>
    <mergeCell ref="DZ24:EB24"/>
    <mergeCell ref="ED24:EF24"/>
    <mergeCell ref="EH24:EJ24"/>
    <mergeCell ref="EL24:EN24"/>
    <mergeCell ref="EP24:ER24"/>
    <mergeCell ref="ET24:EV24"/>
    <mergeCell ref="EX24:EZ24"/>
    <mergeCell ref="FB24:FD24"/>
    <mergeCell ref="FF24:FH24"/>
    <mergeCell ref="FJ24:FL24"/>
    <mergeCell ref="FN24:FP24"/>
    <mergeCell ref="FR24:FT24"/>
    <mergeCell ref="FV24:FX24"/>
    <mergeCell ref="FZ24:GB24"/>
    <mergeCell ref="GD24:GF24"/>
    <mergeCell ref="GH24:GJ24"/>
    <mergeCell ref="GL24:GN24"/>
    <mergeCell ref="GP24:GR24"/>
    <mergeCell ref="HR24:HT24"/>
    <mergeCell ref="HV24:HX24"/>
    <mergeCell ref="GT24:GV24"/>
    <mergeCell ref="GX24:GZ24"/>
    <mergeCell ref="HB24:HD24"/>
    <mergeCell ref="HF24:HH24"/>
    <mergeCell ref="IP24:IR24"/>
    <mergeCell ref="IT24:IV24"/>
    <mergeCell ref="N25:N39"/>
    <mergeCell ref="O25:O39"/>
    <mergeCell ref="HZ24:IB24"/>
    <mergeCell ref="ID24:IF24"/>
    <mergeCell ref="IH24:IJ24"/>
    <mergeCell ref="IL24:IN24"/>
    <mergeCell ref="HJ24:HL24"/>
    <mergeCell ref="HN24:HP24"/>
    <mergeCell ref="J27:K27"/>
    <mergeCell ref="J28:K28"/>
    <mergeCell ref="J30:K30"/>
    <mergeCell ref="J31:K31"/>
    <mergeCell ref="J29:K29"/>
    <mergeCell ref="J32:K32"/>
    <mergeCell ref="B40:F40"/>
    <mergeCell ref="J37:K37"/>
    <mergeCell ref="J38:K38"/>
    <mergeCell ref="J39:K39"/>
    <mergeCell ref="L45:O45"/>
    <mergeCell ref="N48:N61"/>
    <mergeCell ref="O48:O61"/>
    <mergeCell ref="J49:K49"/>
    <mergeCell ref="J50:K50"/>
    <mergeCell ref="J51:K51"/>
    <mergeCell ref="J54:K54"/>
    <mergeCell ref="J56:K56"/>
    <mergeCell ref="J59:K59"/>
    <mergeCell ref="H60:I60"/>
    <mergeCell ref="J60:K60"/>
    <mergeCell ref="H54:I54"/>
    <mergeCell ref="H59:I59"/>
    <mergeCell ref="H45:K45"/>
    <mergeCell ref="H49:I49"/>
    <mergeCell ref="H50:I50"/>
    <mergeCell ref="H51:I51"/>
    <mergeCell ref="H52:I52"/>
    <mergeCell ref="H53:I53"/>
    <mergeCell ref="J52:K52"/>
    <mergeCell ref="J53:K53"/>
    <mergeCell ref="O68:O81"/>
    <mergeCell ref="L64:M64"/>
    <mergeCell ref="B65:B66"/>
    <mergeCell ref="C65:D65"/>
    <mergeCell ref="E65:E66"/>
    <mergeCell ref="F65:G65"/>
    <mergeCell ref="H65:K65"/>
    <mergeCell ref="L65:O65"/>
    <mergeCell ref="B64:I64"/>
    <mergeCell ref="J70:K70"/>
    <mergeCell ref="J71:K71"/>
    <mergeCell ref="J72:K72"/>
    <mergeCell ref="J73:K73"/>
    <mergeCell ref="J74:K74"/>
    <mergeCell ref="Q65:Q66"/>
    <mergeCell ref="J66:K66"/>
    <mergeCell ref="J67:K67"/>
    <mergeCell ref="J68:K68"/>
    <mergeCell ref="N68:N81"/>
    <mergeCell ref="C75:D75"/>
    <mergeCell ref="H75:I75"/>
    <mergeCell ref="J75:K75"/>
    <mergeCell ref="C76:D76"/>
    <mergeCell ref="H76:I76"/>
    <mergeCell ref="J76:K76"/>
    <mergeCell ref="C77:D77"/>
    <mergeCell ref="H77:I77"/>
    <mergeCell ref="J77:K77"/>
    <mergeCell ref="C78:D78"/>
    <mergeCell ref="H78:I78"/>
    <mergeCell ref="J78:K78"/>
    <mergeCell ref="C79:D79"/>
    <mergeCell ref="H79:I79"/>
    <mergeCell ref="J79:K79"/>
    <mergeCell ref="C80:D80"/>
    <mergeCell ref="H80:I80"/>
    <mergeCell ref="J80:K80"/>
    <mergeCell ref="C81:D81"/>
    <mergeCell ref="H81:I81"/>
    <mergeCell ref="J81:K81"/>
    <mergeCell ref="B82:D82"/>
    <mergeCell ref="J82:K82"/>
    <mergeCell ref="A85:A86"/>
    <mergeCell ref="E85:F86"/>
    <mergeCell ref="G85:J85"/>
    <mergeCell ref="G86:I86"/>
    <mergeCell ref="C85:D86"/>
    <mergeCell ref="B85:B86"/>
    <mergeCell ref="B83:E83"/>
    <mergeCell ref="C87:D87"/>
    <mergeCell ref="C88:D88"/>
    <mergeCell ref="G88:I88"/>
    <mergeCell ref="G87:I87"/>
    <mergeCell ref="B84:O84"/>
    <mergeCell ref="K85:M86"/>
    <mergeCell ref="B98:C98"/>
    <mergeCell ref="D98:E98"/>
    <mergeCell ref="F98:G98"/>
    <mergeCell ref="E90:F90"/>
    <mergeCell ref="E91:F91"/>
    <mergeCell ref="E94:F94"/>
    <mergeCell ref="E95:F95"/>
    <mergeCell ref="C90:D90"/>
    <mergeCell ref="G90:I90"/>
    <mergeCell ref="C92:D92"/>
    <mergeCell ref="B99:C99"/>
    <mergeCell ref="D99:E99"/>
    <mergeCell ref="F99:G99"/>
    <mergeCell ref="D101:E101"/>
    <mergeCell ref="F101:G101"/>
    <mergeCell ref="D100:E100"/>
    <mergeCell ref="F100:G100"/>
    <mergeCell ref="B100:C102"/>
    <mergeCell ref="F102:G102"/>
    <mergeCell ref="E96:F96"/>
    <mergeCell ref="G96:I96"/>
    <mergeCell ref="K96:M96"/>
    <mergeCell ref="H55:I55"/>
    <mergeCell ref="H56:I56"/>
    <mergeCell ref="H57:I57"/>
    <mergeCell ref="H58:I58"/>
    <mergeCell ref="H69:I69"/>
    <mergeCell ref="H70:I70"/>
    <mergeCell ref="J69:K69"/>
    <mergeCell ref="B62:D62"/>
    <mergeCell ref="C67:D67"/>
    <mergeCell ref="H67:I67"/>
    <mergeCell ref="C69:D69"/>
    <mergeCell ref="C70:D70"/>
    <mergeCell ref="H61:I61"/>
    <mergeCell ref="C66:D66"/>
    <mergeCell ref="H66:I66"/>
    <mergeCell ref="C68:D68"/>
    <mergeCell ref="H68:I68"/>
    <mergeCell ref="H71:I71"/>
    <mergeCell ref="H72:I72"/>
    <mergeCell ref="H73:I73"/>
    <mergeCell ref="H74:I74"/>
    <mergeCell ref="C89:D89"/>
    <mergeCell ref="G89:I89"/>
    <mergeCell ref="C71:D71"/>
    <mergeCell ref="C72:D72"/>
    <mergeCell ref="C73:D73"/>
    <mergeCell ref="C74:D74"/>
    <mergeCell ref="K89:M89"/>
    <mergeCell ref="N89:O89"/>
    <mergeCell ref="E89:F89"/>
    <mergeCell ref="K90:M90"/>
    <mergeCell ref="N90:O90"/>
    <mergeCell ref="C91:D91"/>
    <mergeCell ref="G91:I91"/>
    <mergeCell ref="K91:M91"/>
    <mergeCell ref="N91:O91"/>
    <mergeCell ref="G92:I92"/>
    <mergeCell ref="K92:M92"/>
    <mergeCell ref="N92:O92"/>
    <mergeCell ref="E92:F92"/>
    <mergeCell ref="C93:D93"/>
    <mergeCell ref="G93:I93"/>
    <mergeCell ref="K93:M93"/>
    <mergeCell ref="N93:O93"/>
    <mergeCell ref="E93:F93"/>
    <mergeCell ref="N95:O95"/>
    <mergeCell ref="C94:D94"/>
    <mergeCell ref="G94:I94"/>
    <mergeCell ref="K94:M94"/>
    <mergeCell ref="N94:O94"/>
    <mergeCell ref="C96:D96"/>
    <mergeCell ref="C95:D95"/>
    <mergeCell ref="G95:I95"/>
    <mergeCell ref="K95:M95"/>
    <mergeCell ref="N96:O96"/>
    <mergeCell ref="B106:E106"/>
    <mergeCell ref="F106:G106"/>
    <mergeCell ref="D104:E104"/>
    <mergeCell ref="D102:E102"/>
    <mergeCell ref="B103:C105"/>
    <mergeCell ref="D103:E103"/>
    <mergeCell ref="F103:G103"/>
    <mergeCell ref="D105:E105"/>
    <mergeCell ref="F105:G105"/>
    <mergeCell ref="F104:G104"/>
    <mergeCell ref="H14:I14"/>
    <mergeCell ref="H15:I15"/>
    <mergeCell ref="H16:I16"/>
    <mergeCell ref="H17:I17"/>
    <mergeCell ref="H18:I18"/>
    <mergeCell ref="H19:I19"/>
    <mergeCell ref="H20:I20"/>
    <mergeCell ref="H30:I30"/>
    <mergeCell ref="H29:I29"/>
    <mergeCell ref="H28:I28"/>
    <mergeCell ref="H31:I31"/>
    <mergeCell ref="H32:I32"/>
  </mergeCells>
  <printOptions horizontalCentered="1"/>
  <pageMargins left="0.3937007874015748" right="0.31496062992125984" top="0.66" bottom="0.1968503937007874" header="0.1968503937007874" footer="0.15748031496062992"/>
  <pageSetup firstPageNumber="10" useFirstPageNumber="1" horizontalDpi="300" verticalDpi="300" orientation="landscape" paperSize="9" scale="60" r:id="rId1"/>
  <headerFooter alignWithMargins="0">
    <oddFooter>&amp;L&amp;"Arial,Πλάγια"&amp;8Μέτρο 1.1.2 "Εγκατάσταση Νέων Γεωργών"&amp;C&amp;8ΠΙΝΑΚΑΣ 2</oddFooter>
  </headerFooter>
  <rowBreaks count="2" manualBreakCount="2">
    <brk id="42" max="14" man="1"/>
    <brk id="83" max="14" man="1"/>
  </rowBreaks>
</worksheet>
</file>

<file path=xl/worksheets/sheet8.xml><?xml version="1.0" encoding="utf-8"?>
<worksheet xmlns="http://schemas.openxmlformats.org/spreadsheetml/2006/main" xmlns:r="http://schemas.openxmlformats.org/officeDocument/2006/relationships">
  <dimension ref="A1:R36"/>
  <sheetViews>
    <sheetView showGridLines="0" zoomScale="75" zoomScaleNormal="75" zoomScaleSheetLayoutView="75" zoomScalePageLayoutView="0" workbookViewId="0" topLeftCell="A1">
      <selection activeCell="E20" sqref="E20"/>
    </sheetView>
  </sheetViews>
  <sheetFormatPr defaultColWidth="9.140625" defaultRowHeight="12.75"/>
  <cols>
    <col min="1" max="1" width="4.8515625" style="396" customWidth="1"/>
    <col min="2" max="2" width="54.28125" style="396" customWidth="1"/>
    <col min="3" max="3" width="36.00390625" style="396" customWidth="1"/>
    <col min="4" max="5" width="38.57421875" style="396" customWidth="1"/>
    <col min="6" max="6" width="37.00390625" style="396" customWidth="1"/>
    <col min="7" max="16384" width="9.140625" style="396" customWidth="1"/>
  </cols>
  <sheetData>
    <row r="1" spans="4:5" ht="18" customHeight="1">
      <c r="D1" s="397">
        <f>ΕΞΩΦΥΛΛΟ!C38</f>
        <v>0</v>
      </c>
      <c r="E1" s="398">
        <f>ΕΞΩΦΥΛΛΟ!C39</f>
        <v>0</v>
      </c>
    </row>
    <row r="2" spans="1:18" ht="35.25" customHeight="1">
      <c r="A2" s="849" t="s">
        <v>157</v>
      </c>
      <c r="B2" s="859"/>
      <c r="C2" s="859"/>
      <c r="D2" s="859"/>
      <c r="E2" s="860"/>
      <c r="F2" s="344"/>
      <c r="G2" s="344"/>
      <c r="H2" s="344"/>
      <c r="I2" s="344"/>
      <c r="J2" s="344"/>
      <c r="K2" s="344"/>
      <c r="L2" s="344"/>
      <c r="M2" s="344"/>
      <c r="N2" s="344"/>
      <c r="O2" s="344"/>
      <c r="P2" s="344"/>
      <c r="Q2" s="344"/>
      <c r="R2" s="344"/>
    </row>
    <row r="3" spans="1:11" ht="1.5" customHeight="1">
      <c r="A3" s="331"/>
      <c r="B3" s="331"/>
      <c r="C3" s="331"/>
      <c r="D3" s="331"/>
      <c r="E3" s="331"/>
      <c r="F3" s="64"/>
      <c r="G3" s="64"/>
      <c r="H3" s="64"/>
      <c r="I3" s="64"/>
      <c r="J3" s="64"/>
      <c r="K3" s="64"/>
    </row>
    <row r="4" spans="1:11" ht="19.5" customHeight="1">
      <c r="A4" s="356" t="s">
        <v>177</v>
      </c>
      <c r="B4" s="864" t="s">
        <v>1307</v>
      </c>
      <c r="C4" s="865"/>
      <c r="D4" s="865"/>
      <c r="E4" s="865"/>
      <c r="F4" s="400"/>
      <c r="G4" s="170"/>
      <c r="H4" s="170"/>
      <c r="I4" s="170"/>
      <c r="J4" s="170"/>
      <c r="K4" s="170"/>
    </row>
    <row r="5" spans="1:11" ht="22.5" customHeight="1">
      <c r="A5" s="794"/>
      <c r="B5" s="377"/>
      <c r="C5" s="377"/>
      <c r="D5" s="130" t="s">
        <v>1093</v>
      </c>
      <c r="E5" s="130" t="s">
        <v>1097</v>
      </c>
      <c r="F5" s="401"/>
      <c r="G5" s="170"/>
      <c r="H5" s="170"/>
      <c r="I5" s="170"/>
      <c r="J5" s="170"/>
      <c r="K5" s="170"/>
    </row>
    <row r="6" spans="1:11" ht="25.5" customHeight="1">
      <c r="A6" s="866"/>
      <c r="B6" s="862" t="s">
        <v>1285</v>
      </c>
      <c r="C6" s="209" t="s">
        <v>75</v>
      </c>
      <c r="D6" s="271">
        <f>'ΠΙΝΑΚΑΣ 1'!J23</f>
        <v>0</v>
      </c>
      <c r="E6" s="271">
        <f>'ΠΙΝΑΚΑΣ 2'!J23</f>
        <v>0</v>
      </c>
      <c r="F6" s="170"/>
      <c r="G6" s="170"/>
      <c r="H6" s="170"/>
      <c r="I6" s="170"/>
      <c r="J6" s="170"/>
      <c r="K6" s="170"/>
    </row>
    <row r="7" spans="1:11" ht="25.5" customHeight="1">
      <c r="A7" s="866"/>
      <c r="B7" s="863"/>
      <c r="C7" s="209" t="s">
        <v>76</v>
      </c>
      <c r="D7" s="271">
        <f>'ΠΙΝΑΚΑΣ 1'!J40</f>
        <v>0</v>
      </c>
      <c r="E7" s="271">
        <f>'ΠΙΝΑΚΑΣ 2'!J40</f>
        <v>0</v>
      </c>
      <c r="F7" s="170"/>
      <c r="G7" s="170"/>
      <c r="H7" s="170"/>
      <c r="I7" s="170"/>
      <c r="J7" s="170"/>
      <c r="K7" s="170"/>
    </row>
    <row r="8" spans="1:11" ht="25.5" customHeight="1">
      <c r="A8" s="866"/>
      <c r="B8" s="863"/>
      <c r="C8" s="209" t="s">
        <v>161</v>
      </c>
      <c r="D8" s="271">
        <f>D7+D6</f>
        <v>0</v>
      </c>
      <c r="E8" s="271">
        <f>E7+E6</f>
        <v>0</v>
      </c>
      <c r="F8" s="170"/>
      <c r="G8" s="170"/>
      <c r="H8" s="170"/>
      <c r="I8" s="170"/>
      <c r="J8" s="170"/>
      <c r="K8" s="170"/>
    </row>
    <row r="9" spans="1:11" ht="25.5" customHeight="1">
      <c r="A9" s="866"/>
      <c r="B9" s="402" t="s">
        <v>1286</v>
      </c>
      <c r="C9" s="209" t="s">
        <v>131</v>
      </c>
      <c r="D9" s="271">
        <f>'ΠΙΝΑΚΑΣ 1'!J62</f>
        <v>0</v>
      </c>
      <c r="E9" s="271">
        <f>'ΠΙΝΑΚΑΣ 2'!J62</f>
        <v>0</v>
      </c>
      <c r="F9" s="170"/>
      <c r="G9" s="170"/>
      <c r="H9" s="170"/>
      <c r="I9" s="170"/>
      <c r="J9" s="170"/>
      <c r="K9" s="170"/>
    </row>
    <row r="10" spans="1:11" ht="25.5" customHeight="1">
      <c r="A10" s="866"/>
      <c r="B10" s="402" t="s">
        <v>1287</v>
      </c>
      <c r="C10" s="209" t="s">
        <v>162</v>
      </c>
      <c r="D10" s="271">
        <f>'ΠΙΝΑΚΑΣ 1'!J82</f>
        <v>0</v>
      </c>
      <c r="E10" s="271">
        <f>'ΠΙΝΑΚΑΣ 2'!J82</f>
        <v>0</v>
      </c>
      <c r="F10" s="170"/>
      <c r="G10" s="170"/>
      <c r="H10" s="170"/>
      <c r="I10" s="170"/>
      <c r="J10" s="170"/>
      <c r="K10" s="170"/>
    </row>
    <row r="11" spans="1:11" ht="25.5" customHeight="1">
      <c r="A11" s="866"/>
      <c r="B11" s="402" t="s">
        <v>1288</v>
      </c>
      <c r="C11" s="209" t="s">
        <v>163</v>
      </c>
      <c r="D11" s="271">
        <f>D6+D9</f>
        <v>0</v>
      </c>
      <c r="E11" s="271">
        <f>E6+E9</f>
        <v>0</v>
      </c>
      <c r="F11" s="170"/>
      <c r="G11" s="170"/>
      <c r="H11" s="170"/>
      <c r="I11" s="170"/>
      <c r="J11" s="170"/>
      <c r="K11" s="170"/>
    </row>
    <row r="12" spans="1:11" ht="25.5" customHeight="1">
      <c r="A12" s="866"/>
      <c r="B12" s="402" t="s">
        <v>28</v>
      </c>
      <c r="C12" s="209" t="s">
        <v>164</v>
      </c>
      <c r="D12" s="271">
        <f>D8+D9+D10</f>
        <v>0</v>
      </c>
      <c r="E12" s="271">
        <f>E8+E9+E10</f>
        <v>0</v>
      </c>
      <c r="F12" s="170"/>
      <c r="G12" s="170"/>
      <c r="H12" s="170"/>
      <c r="I12" s="170"/>
      <c r="J12" s="170"/>
      <c r="K12" s="170"/>
    </row>
    <row r="13" spans="1:11" ht="37.5" customHeight="1">
      <c r="A13" s="866"/>
      <c r="B13" s="402" t="s">
        <v>29</v>
      </c>
      <c r="C13" s="209" t="s">
        <v>165</v>
      </c>
      <c r="D13" s="272" t="e">
        <f>D11/D12</f>
        <v>#DIV/0!</v>
      </c>
      <c r="E13" s="272" t="e">
        <f>E11/E12</f>
        <v>#DIV/0!</v>
      </c>
      <c r="F13" s="170"/>
      <c r="G13" s="170"/>
      <c r="H13" s="170"/>
      <c r="I13" s="170"/>
      <c r="J13" s="170"/>
      <c r="K13" s="170"/>
    </row>
    <row r="14" spans="1:11" ht="25.5" customHeight="1">
      <c r="A14" s="866"/>
      <c r="B14" s="402" t="s">
        <v>10</v>
      </c>
      <c r="C14" s="172">
        <v>15000</v>
      </c>
      <c r="D14" s="654"/>
      <c r="E14" s="655"/>
      <c r="F14" s="170"/>
      <c r="G14" s="170"/>
      <c r="H14" s="170"/>
      <c r="I14" s="170"/>
      <c r="J14" s="170"/>
      <c r="K14" s="170"/>
    </row>
    <row r="15" spans="1:11" ht="25.5" customHeight="1">
      <c r="A15" s="866"/>
      <c r="B15" s="402" t="s">
        <v>30</v>
      </c>
      <c r="C15" s="209" t="s">
        <v>166</v>
      </c>
      <c r="D15" s="272">
        <f>D12/$C$14</f>
        <v>0</v>
      </c>
      <c r="E15" s="272">
        <f>E12/$C$14</f>
        <v>0</v>
      </c>
      <c r="F15" s="170"/>
      <c r="G15" s="170"/>
      <c r="H15" s="170"/>
      <c r="I15" s="170"/>
      <c r="J15" s="170"/>
      <c r="K15" s="170"/>
    </row>
    <row r="16" s="403" customFormat="1" ht="13.5" customHeight="1"/>
    <row r="17" spans="1:5" ht="18" customHeight="1">
      <c r="A17" s="356" t="s">
        <v>178</v>
      </c>
      <c r="B17" s="864" t="s">
        <v>1308</v>
      </c>
      <c r="C17" s="865"/>
      <c r="D17" s="865"/>
      <c r="E17" s="865"/>
    </row>
    <row r="18" spans="1:5" ht="25.5" customHeight="1">
      <c r="A18" s="861"/>
      <c r="B18" s="377"/>
      <c r="C18" s="377"/>
      <c r="D18" s="329" t="s">
        <v>1093</v>
      </c>
      <c r="E18" s="130" t="s">
        <v>1097</v>
      </c>
    </row>
    <row r="19" spans="1:5" ht="25.5" customHeight="1">
      <c r="A19" s="861"/>
      <c r="B19" s="862" t="s">
        <v>1099</v>
      </c>
      <c r="C19" s="209" t="s">
        <v>72</v>
      </c>
      <c r="D19" s="410">
        <f>'ΠΙΝΑΚΑΣ 1'!O23</f>
        <v>0</v>
      </c>
      <c r="E19" s="410">
        <f>'ΠΙΝΑΚΑΣ 2'!O23</f>
        <v>0</v>
      </c>
    </row>
    <row r="20" spans="1:11" ht="25.5" customHeight="1">
      <c r="A20" s="861"/>
      <c r="B20" s="863"/>
      <c r="C20" s="209" t="s">
        <v>73</v>
      </c>
      <c r="D20" s="273">
        <f>'ΠΙΝΑΚΑΣ 1'!O40</f>
        <v>0</v>
      </c>
      <c r="E20" s="273">
        <f>'ΠΙΝΑΚΑΣ 2'!O40</f>
        <v>0</v>
      </c>
      <c r="F20" s="404"/>
      <c r="G20" s="404"/>
      <c r="H20" s="404"/>
      <c r="I20" s="404"/>
      <c r="J20" s="404"/>
      <c r="K20" s="404"/>
    </row>
    <row r="21" spans="1:11" ht="25.5" customHeight="1">
      <c r="A21" s="861"/>
      <c r="B21" s="863"/>
      <c r="C21" s="209" t="s">
        <v>74</v>
      </c>
      <c r="D21" s="273">
        <f>D20+D19</f>
        <v>0</v>
      </c>
      <c r="E21" s="273">
        <f>E20+E19</f>
        <v>0</v>
      </c>
      <c r="F21" s="405"/>
      <c r="G21" s="405"/>
      <c r="H21" s="405"/>
      <c r="I21" s="405"/>
      <c r="J21" s="405"/>
      <c r="K21" s="405"/>
    </row>
    <row r="22" spans="1:5" ht="25.5" customHeight="1">
      <c r="A22" s="861"/>
      <c r="B22" s="402" t="s">
        <v>1328</v>
      </c>
      <c r="C22" s="209" t="s">
        <v>131</v>
      </c>
      <c r="D22" s="410">
        <f>'ΠΙΝΑΚΑΣ 1'!O62</f>
        <v>0</v>
      </c>
      <c r="E22" s="410">
        <f>'ΠΙΝΑΚΑΣ 2'!O62</f>
        <v>0</v>
      </c>
    </row>
    <row r="23" spans="1:5" ht="25.5" customHeight="1">
      <c r="A23" s="861"/>
      <c r="B23" s="402" t="s">
        <v>1329</v>
      </c>
      <c r="C23" s="209" t="s">
        <v>162</v>
      </c>
      <c r="D23" s="410">
        <f>'ΠΙΝΑΚΑΣ 1'!O82</f>
        <v>0</v>
      </c>
      <c r="E23" s="410">
        <f>'ΠΙΝΑΚΑΣ 2'!O82</f>
        <v>0</v>
      </c>
    </row>
    <row r="24" spans="1:5" ht="25.5" customHeight="1">
      <c r="A24" s="861"/>
      <c r="B24" s="402" t="s">
        <v>1323</v>
      </c>
      <c r="C24" s="209" t="s">
        <v>167</v>
      </c>
      <c r="D24" s="410">
        <f>D21+D22+D23</f>
        <v>0</v>
      </c>
      <c r="E24" s="410">
        <f>E21+E22+E23</f>
        <v>0</v>
      </c>
    </row>
    <row r="25" spans="1:5" ht="25.5" customHeight="1">
      <c r="A25" s="861"/>
      <c r="B25" s="402" t="s">
        <v>1309</v>
      </c>
      <c r="C25" s="209" t="s">
        <v>168</v>
      </c>
      <c r="D25" s="411" t="e">
        <f>D21/D24</f>
        <v>#DIV/0!</v>
      </c>
      <c r="E25" s="411" t="e">
        <f>E21/E24</f>
        <v>#DIV/0!</v>
      </c>
    </row>
    <row r="26" spans="1:5" ht="25.5" customHeight="1">
      <c r="A26" s="406"/>
      <c r="B26" s="402" t="s">
        <v>1327</v>
      </c>
      <c r="C26" s="209" t="s">
        <v>169</v>
      </c>
      <c r="D26" s="411" t="e">
        <f>D22/D24</f>
        <v>#DIV/0!</v>
      </c>
      <c r="E26" s="411" t="e">
        <f>E22/E24</f>
        <v>#DIV/0!</v>
      </c>
    </row>
    <row r="27" spans="1:5" ht="25.5" customHeight="1">
      <c r="A27" s="406"/>
      <c r="B27" s="402" t="s">
        <v>9</v>
      </c>
      <c r="C27" s="209" t="s">
        <v>170</v>
      </c>
      <c r="D27" s="411" t="e">
        <f>D23/D24</f>
        <v>#DIV/0!</v>
      </c>
      <c r="E27" s="411" t="e">
        <f>E23/E24</f>
        <v>#DIV/0!</v>
      </c>
    </row>
    <row r="28" spans="1:5" ht="25.5" customHeight="1">
      <c r="A28" s="406"/>
      <c r="B28" s="407" t="s">
        <v>12</v>
      </c>
      <c r="C28" s="209" t="s">
        <v>171</v>
      </c>
      <c r="D28" s="412" t="e">
        <f>IF(D25&gt;50%,"ΦΥΤΙΚΗ",IF(D26&gt;=50%,"ΚΤΗΝΟΤΡΟΦΙΚΗ","ΜΙΚΤΗ - ΜΕΛΙΣΣΟΚΟΜΙΑ"))</f>
        <v>#DIV/0!</v>
      </c>
      <c r="E28" s="412" t="e">
        <f>IF(E25&gt;50%,"ΦΥΤΙΚΗ",IF(E26&gt;=50%,"ΚΤΗΝΟΤΡΟΦΙΚΗ","ΜΙΚΤΗ - ΜΕΛΙΣΣΟΚΟΜΙΑ"))</f>
        <v>#DIV/0!</v>
      </c>
    </row>
    <row r="29" spans="1:5" ht="18" customHeight="1">
      <c r="A29" s="356" t="s">
        <v>179</v>
      </c>
      <c r="B29" s="856" t="s">
        <v>1325</v>
      </c>
      <c r="C29" s="857"/>
      <c r="D29" s="857"/>
      <c r="E29" s="858"/>
    </row>
    <row r="30" spans="2:5" ht="25.5" customHeight="1">
      <c r="B30" s="377"/>
      <c r="C30" s="377"/>
      <c r="D30" s="329" t="s">
        <v>1093</v>
      </c>
      <c r="E30" s="130" t="s">
        <v>1097</v>
      </c>
    </row>
    <row r="31" spans="2:5" ht="25.5" customHeight="1">
      <c r="B31" s="402" t="s">
        <v>1324</v>
      </c>
      <c r="C31" s="209"/>
      <c r="D31" s="408"/>
      <c r="E31" s="408"/>
    </row>
    <row r="32" spans="2:5" ht="40.5" customHeight="1">
      <c r="B32" s="365"/>
      <c r="C32" s="205"/>
      <c r="D32" s="413" t="e">
        <f>VLOOKUP(D31,TOP,2,FALSE)</f>
        <v>#N/A</v>
      </c>
      <c r="E32" s="413" t="e">
        <f>VLOOKUP(E31,TOP,2,FALSE)</f>
        <v>#N/A</v>
      </c>
    </row>
    <row r="33" spans="2:5" ht="18" customHeight="1">
      <c r="B33" s="856" t="s">
        <v>119</v>
      </c>
      <c r="C33" s="857"/>
      <c r="D33" s="857"/>
      <c r="E33" s="858"/>
    </row>
    <row r="34" spans="2:5" ht="25.5" customHeight="1">
      <c r="B34" s="377"/>
      <c r="C34" s="377"/>
      <c r="D34" s="329" t="s">
        <v>1093</v>
      </c>
      <c r="E34" s="130" t="s">
        <v>1097</v>
      </c>
    </row>
    <row r="35" spans="2:5" ht="25.5" customHeight="1">
      <c r="B35" s="402" t="s">
        <v>1326</v>
      </c>
      <c r="C35" s="204"/>
      <c r="D35" s="409"/>
      <c r="E35" s="409"/>
    </row>
    <row r="36" spans="4:5" ht="28.5" customHeight="1">
      <c r="D36" s="413" t="e">
        <f>VLOOKUP(D35,KPAR,2,FALSE)</f>
        <v>#N/A</v>
      </c>
      <c r="E36" s="413" t="e">
        <f>VLOOKUP(E35,KPAR,2,FALSE)</f>
        <v>#N/A</v>
      </c>
    </row>
    <row r="45" ht="25.5" customHeight="1"/>
    <row r="46" ht="25.5" customHeight="1"/>
    <row r="47" ht="25.5" customHeight="1"/>
    <row r="60" ht="25.5" customHeight="1"/>
    <row r="62" ht="66.75" customHeight="1"/>
  </sheetData>
  <sheetProtection password="E46E" sheet="1" objects="1" scenarios="1" formatCells="0" formatColumns="0" formatRows="0" insertRows="0"/>
  <mergeCells count="10">
    <mergeCell ref="B29:E29"/>
    <mergeCell ref="B33:E33"/>
    <mergeCell ref="D14:E14"/>
    <mergeCell ref="A2:E2"/>
    <mergeCell ref="A18:A25"/>
    <mergeCell ref="B19:B21"/>
    <mergeCell ref="B17:E17"/>
    <mergeCell ref="B4:E4"/>
    <mergeCell ref="A5:A15"/>
    <mergeCell ref="B6:B8"/>
  </mergeCells>
  <dataValidations count="3">
    <dataValidation type="list" allowBlank="1" showInputMessage="1" showErrorMessage="1" sqref="F3:K3">
      <formula1>"ΦΘΙΝΟΥΣΑ ΜΕ ΔΥΝΑΤΟΤΗΤΑ ΑΝΑΚΑΜΨΗΣ,ΕΝ ΔΥΝΑΜΕΙ ΒΙΩΣΙΜΗ,ΒΙΩΣΙΜΗ"</formula1>
    </dataValidation>
    <dataValidation type="list" allowBlank="1" showInputMessage="1" showErrorMessage="1" sqref="D35:E35">
      <formula1>KP</formula1>
    </dataValidation>
    <dataValidation type="list" allowBlank="1" showInputMessage="1" showErrorMessage="1" sqref="D31:E31">
      <formula1>tops</formula1>
    </dataValidation>
  </dataValidations>
  <printOptions horizontalCentered="1"/>
  <pageMargins left="0.7480314960629921" right="0.7480314960629921" top="0.66" bottom="0.2362204724409449" header="0.2362204724409449" footer="0.15748031496062992"/>
  <pageSetup horizontalDpi="600" verticalDpi="600" orientation="landscape" paperSize="9" scale="60" r:id="rId1"/>
  <headerFooter alignWithMargins="0">
    <oddFooter>&amp;L&amp;"Arial,Πλάγια"&amp;8Μέτρο 1.1.2 "Εγκατάσταση Νέων Γεωργών"&amp;C&amp;"Arial,Πλάγια"&amp;8ΠΙΝΑΚΑΣ 3</oddFooter>
  </headerFooter>
  <colBreaks count="1" manualBreakCount="1">
    <brk id="5" max="65535" man="1"/>
  </colBreaks>
</worksheet>
</file>

<file path=xl/worksheets/sheet9.xml><?xml version="1.0" encoding="utf-8"?>
<worksheet xmlns="http://schemas.openxmlformats.org/spreadsheetml/2006/main" xmlns:r="http://schemas.openxmlformats.org/officeDocument/2006/relationships">
  <dimension ref="A1:IU48"/>
  <sheetViews>
    <sheetView showGridLines="0" showZeros="0" zoomScaleSheetLayoutView="100" zoomScalePageLayoutView="0" workbookViewId="0" topLeftCell="A10">
      <selection activeCell="G25" sqref="G25"/>
    </sheetView>
  </sheetViews>
  <sheetFormatPr defaultColWidth="9.140625" defaultRowHeight="12.75"/>
  <cols>
    <col min="1" max="1" width="4.00390625" style="354" customWidth="1"/>
    <col min="2" max="2" width="24.28125" style="371" customWidth="1"/>
    <col min="3" max="3" width="3.00390625" style="361" bestFit="1" customWidth="1"/>
    <col min="4" max="4" width="10.00390625" style="361" customWidth="1"/>
    <col min="5" max="5" width="7.8515625" style="361" customWidth="1"/>
    <col min="6" max="6" width="15.421875" style="361" customWidth="1"/>
    <col min="7" max="7" width="15.28125" style="361" customWidth="1"/>
    <col min="8" max="8" width="12.421875" style="361" customWidth="1"/>
    <col min="9" max="9" width="5.140625" style="361" customWidth="1"/>
    <col min="10" max="10" width="13.421875" style="361" customWidth="1"/>
    <col min="11" max="14" width="9.140625" style="361" customWidth="1"/>
    <col min="15" max="15" width="32.140625" style="361" customWidth="1"/>
    <col min="16" max="16" width="13.140625" style="361" bestFit="1" customWidth="1"/>
    <col min="17" max="16384" width="9.140625" style="361" customWidth="1"/>
  </cols>
  <sheetData>
    <row r="1" spans="7:10" ht="18" customHeight="1">
      <c r="G1" s="853">
        <f>ΕΞΩΦΥΛΛΟ!C38</f>
        <v>0</v>
      </c>
      <c r="H1" s="853"/>
      <c r="I1" s="852">
        <f>ΕΞΩΦΥΛΛΟ!C39</f>
        <v>0</v>
      </c>
      <c r="J1" s="852"/>
    </row>
    <row r="2" spans="1:255" ht="36" customHeight="1">
      <c r="A2" s="925" t="s">
        <v>159</v>
      </c>
      <c r="B2" s="925"/>
      <c r="C2" s="925"/>
      <c r="D2" s="925"/>
      <c r="E2" s="925"/>
      <c r="F2" s="925"/>
      <c r="G2" s="925"/>
      <c r="H2" s="925"/>
      <c r="I2" s="925"/>
      <c r="J2" s="925"/>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8"/>
      <c r="AZ2" s="918"/>
      <c r="BA2" s="918"/>
      <c r="BB2" s="918"/>
      <c r="BC2" s="918"/>
      <c r="BD2" s="918"/>
      <c r="BE2" s="918"/>
      <c r="BF2" s="918"/>
      <c r="BG2" s="918"/>
      <c r="BH2" s="918"/>
      <c r="BI2" s="918"/>
      <c r="BJ2" s="918"/>
      <c r="BK2" s="918"/>
      <c r="BL2" s="918"/>
      <c r="BM2" s="918"/>
      <c r="BN2" s="918"/>
      <c r="BO2" s="918"/>
      <c r="BP2" s="918"/>
      <c r="BQ2" s="918"/>
      <c r="BR2" s="918"/>
      <c r="BS2" s="918"/>
      <c r="BT2" s="918"/>
      <c r="BU2" s="918"/>
      <c r="BV2" s="918"/>
      <c r="BW2" s="918"/>
      <c r="BX2" s="918"/>
      <c r="BY2" s="918"/>
      <c r="BZ2" s="918"/>
      <c r="CA2" s="918"/>
      <c r="CB2" s="918"/>
      <c r="CC2" s="918"/>
      <c r="CD2" s="918"/>
      <c r="CE2" s="918"/>
      <c r="CF2" s="918"/>
      <c r="CG2" s="918"/>
      <c r="CH2" s="918"/>
      <c r="CI2" s="918"/>
      <c r="CJ2" s="918"/>
      <c r="CK2" s="918"/>
      <c r="CL2" s="918"/>
      <c r="CM2" s="918"/>
      <c r="CN2" s="918"/>
      <c r="CO2" s="918"/>
      <c r="CP2" s="918"/>
      <c r="CQ2" s="918"/>
      <c r="CR2" s="918"/>
      <c r="CS2" s="918"/>
      <c r="CT2" s="918"/>
      <c r="CU2" s="918"/>
      <c r="CV2" s="918"/>
      <c r="CW2" s="918"/>
      <c r="CX2" s="918"/>
      <c r="CY2" s="918"/>
      <c r="CZ2" s="918"/>
      <c r="DA2" s="918"/>
      <c r="DB2" s="918"/>
      <c r="DC2" s="918"/>
      <c r="DD2" s="918"/>
      <c r="DE2" s="918"/>
      <c r="DF2" s="918"/>
      <c r="DG2" s="918"/>
      <c r="DH2" s="918"/>
      <c r="DI2" s="918"/>
      <c r="DJ2" s="918"/>
      <c r="DK2" s="918"/>
      <c r="DL2" s="918"/>
      <c r="DM2" s="918"/>
      <c r="DN2" s="918"/>
      <c r="DO2" s="918"/>
      <c r="DP2" s="918"/>
      <c r="DQ2" s="918"/>
      <c r="DR2" s="918"/>
      <c r="DS2" s="918"/>
      <c r="DT2" s="918"/>
      <c r="DU2" s="918"/>
      <c r="DV2" s="918"/>
      <c r="DW2" s="918"/>
      <c r="DX2" s="918"/>
      <c r="DY2" s="918"/>
      <c r="DZ2" s="918"/>
      <c r="EA2" s="918"/>
      <c r="EB2" s="918"/>
      <c r="EC2" s="918"/>
      <c r="ED2" s="918"/>
      <c r="EE2" s="918"/>
      <c r="EF2" s="918"/>
      <c r="EG2" s="918"/>
      <c r="EH2" s="918"/>
      <c r="EI2" s="918"/>
      <c r="EJ2" s="918"/>
      <c r="EK2" s="918"/>
      <c r="EL2" s="918"/>
      <c r="EM2" s="918"/>
      <c r="EN2" s="918"/>
      <c r="EO2" s="918"/>
      <c r="EP2" s="918"/>
      <c r="EQ2" s="918"/>
      <c r="ER2" s="918"/>
      <c r="ES2" s="918"/>
      <c r="ET2" s="918"/>
      <c r="EU2" s="918"/>
      <c r="EV2" s="918"/>
      <c r="EW2" s="918"/>
      <c r="EX2" s="918"/>
      <c r="EY2" s="918"/>
      <c r="EZ2" s="918"/>
      <c r="FA2" s="918"/>
      <c r="FB2" s="918"/>
      <c r="FC2" s="918"/>
      <c r="FD2" s="918"/>
      <c r="FE2" s="918"/>
      <c r="FF2" s="918"/>
      <c r="FG2" s="918"/>
      <c r="FH2" s="918"/>
      <c r="FI2" s="918"/>
      <c r="FJ2" s="918"/>
      <c r="FK2" s="918"/>
      <c r="FL2" s="918"/>
      <c r="FM2" s="918"/>
      <c r="FN2" s="918"/>
      <c r="FO2" s="918"/>
      <c r="FP2" s="918"/>
      <c r="FQ2" s="918"/>
      <c r="FR2" s="918"/>
      <c r="FS2" s="918"/>
      <c r="FT2" s="918"/>
      <c r="FU2" s="918"/>
      <c r="FV2" s="918"/>
      <c r="FW2" s="918"/>
      <c r="FX2" s="918"/>
      <c r="FY2" s="918"/>
      <c r="FZ2" s="918"/>
      <c r="GA2" s="918"/>
      <c r="GB2" s="918"/>
      <c r="GC2" s="918"/>
      <c r="GD2" s="918"/>
      <c r="GE2" s="918"/>
      <c r="GF2" s="918"/>
      <c r="GG2" s="918"/>
      <c r="GH2" s="918"/>
      <c r="GI2" s="918"/>
      <c r="GJ2" s="918"/>
      <c r="GK2" s="918"/>
      <c r="GL2" s="918"/>
      <c r="GM2" s="918"/>
      <c r="GN2" s="918"/>
      <c r="GO2" s="918"/>
      <c r="GP2" s="918"/>
      <c r="GQ2" s="918"/>
      <c r="GR2" s="918"/>
      <c r="GS2" s="918"/>
      <c r="GT2" s="918"/>
      <c r="GU2" s="918"/>
      <c r="GV2" s="918"/>
      <c r="GW2" s="918"/>
      <c r="GX2" s="918"/>
      <c r="GY2" s="918"/>
      <c r="GZ2" s="918"/>
      <c r="HA2" s="918"/>
      <c r="HB2" s="918"/>
      <c r="HC2" s="918"/>
      <c r="HD2" s="918"/>
      <c r="HE2" s="918"/>
      <c r="HF2" s="918"/>
      <c r="HG2" s="918"/>
      <c r="HH2" s="918"/>
      <c r="HI2" s="918"/>
      <c r="HJ2" s="918"/>
      <c r="HK2" s="918"/>
      <c r="HL2" s="918"/>
      <c r="HM2" s="918"/>
      <c r="HN2" s="918"/>
      <c r="HO2" s="918"/>
      <c r="HP2" s="918"/>
      <c r="HQ2" s="918"/>
      <c r="HR2" s="918"/>
      <c r="HS2" s="918"/>
      <c r="HT2" s="918"/>
      <c r="HU2" s="918"/>
      <c r="HV2" s="918"/>
      <c r="HW2" s="918"/>
      <c r="HX2" s="918"/>
      <c r="HY2" s="918"/>
      <c r="HZ2" s="918"/>
      <c r="IA2" s="918"/>
      <c r="IB2" s="918"/>
      <c r="IC2" s="918"/>
      <c r="ID2" s="918"/>
      <c r="IE2" s="918"/>
      <c r="IF2" s="918"/>
      <c r="IG2" s="918"/>
      <c r="IH2" s="918"/>
      <c r="II2" s="918"/>
      <c r="IJ2" s="918"/>
      <c r="IK2" s="918"/>
      <c r="IL2" s="918"/>
      <c r="IM2" s="918"/>
      <c r="IN2" s="918"/>
      <c r="IO2" s="918"/>
      <c r="IP2" s="918"/>
      <c r="IQ2" s="918"/>
      <c r="IR2" s="918"/>
      <c r="IS2" s="918"/>
      <c r="IT2" s="918"/>
      <c r="IU2" s="918"/>
    </row>
    <row r="3" spans="1:15" ht="34.5" customHeight="1">
      <c r="A3" s="355">
        <v>1</v>
      </c>
      <c r="B3" s="926" t="s">
        <v>1121</v>
      </c>
      <c r="C3" s="878"/>
      <c r="D3" s="878"/>
      <c r="E3" s="878"/>
      <c r="F3" s="927"/>
      <c r="I3" s="908"/>
      <c r="J3" s="908"/>
      <c r="O3" s="361">
        <f>O4+O7</f>
        <v>0</v>
      </c>
    </row>
    <row r="4" spans="1:15" ht="27.75" customHeight="1">
      <c r="A4" s="909" t="s">
        <v>1363</v>
      </c>
      <c r="B4" s="871"/>
      <c r="C4" s="871"/>
      <c r="D4" s="871"/>
      <c r="E4" s="871"/>
      <c r="F4" s="871"/>
      <c r="G4" s="871"/>
      <c r="H4" s="910"/>
      <c r="I4" s="654"/>
      <c r="J4" s="868"/>
      <c r="O4" s="361">
        <f>IF(J4="",0,1)</f>
        <v>0</v>
      </c>
    </row>
    <row r="5" spans="1:10" ht="2.25" customHeight="1">
      <c r="A5" s="416"/>
      <c r="B5" s="400"/>
      <c r="C5" s="400"/>
      <c r="D5" s="400"/>
      <c r="E5" s="400"/>
      <c r="F5" s="400"/>
      <c r="G5" s="400"/>
      <c r="H5" s="400"/>
      <c r="I5" s="400"/>
      <c r="J5" s="349"/>
    </row>
    <row r="6" spans="1:10" ht="30" customHeight="1">
      <c r="A6" s="416"/>
      <c r="B6" s="911" t="s">
        <v>1122</v>
      </c>
      <c r="C6" s="912"/>
      <c r="D6" s="912"/>
      <c r="E6" s="912"/>
      <c r="F6" s="913"/>
      <c r="G6" s="606"/>
      <c r="H6" s="606"/>
      <c r="I6" s="606"/>
      <c r="J6" s="607"/>
    </row>
    <row r="7" spans="1:15" ht="20.25" customHeight="1">
      <c r="A7" s="909" t="s">
        <v>1293</v>
      </c>
      <c r="B7" s="871"/>
      <c r="C7" s="871"/>
      <c r="D7" s="871"/>
      <c r="E7" s="871"/>
      <c r="F7" s="871"/>
      <c r="G7" s="871"/>
      <c r="H7" s="871"/>
      <c r="I7" s="871"/>
      <c r="J7" s="871"/>
      <c r="O7" s="361">
        <f>SUM(O8:O8)</f>
        <v>0</v>
      </c>
    </row>
    <row r="8" spans="1:15" ht="30" customHeight="1">
      <c r="A8" s="416"/>
      <c r="B8" s="911" t="s">
        <v>1294</v>
      </c>
      <c r="C8" s="912"/>
      <c r="D8" s="912"/>
      <c r="E8" s="912"/>
      <c r="F8" s="912"/>
      <c r="G8" s="912"/>
      <c r="H8" s="913"/>
      <c r="I8" s="654"/>
      <c r="J8" s="868"/>
      <c r="O8" s="361">
        <f>IF(J8="",0,1)</f>
        <v>0</v>
      </c>
    </row>
    <row r="9" spans="1:10" ht="15" customHeight="1">
      <c r="A9" s="416"/>
      <c r="B9" s="329" t="s">
        <v>1123</v>
      </c>
      <c r="C9" s="654" t="s">
        <v>1124</v>
      </c>
      <c r="D9" s="920"/>
      <c r="E9" s="920"/>
      <c r="F9" s="920"/>
      <c r="G9" s="655"/>
      <c r="H9" s="920" t="s">
        <v>1125</v>
      </c>
      <c r="I9" s="920"/>
      <c r="J9" s="655"/>
    </row>
    <row r="10" spans="1:10" ht="21" customHeight="1">
      <c r="A10" s="416"/>
      <c r="B10" s="274"/>
      <c r="C10" s="916"/>
      <c r="D10" s="917"/>
      <c r="E10" s="917"/>
      <c r="F10" s="917"/>
      <c r="G10" s="794"/>
      <c r="H10" s="916"/>
      <c r="I10" s="917"/>
      <c r="J10" s="794"/>
    </row>
    <row r="11" spans="1:26" s="420" customFormat="1" ht="2.25" customHeight="1">
      <c r="A11" s="417"/>
      <c r="B11" s="418"/>
      <c r="C11" s="418"/>
      <c r="D11" s="418"/>
      <c r="E11" s="418"/>
      <c r="F11" s="418"/>
      <c r="G11" s="418"/>
      <c r="H11" s="418"/>
      <c r="I11" s="418"/>
      <c r="J11" s="419"/>
      <c r="K11" s="378"/>
      <c r="L11" s="378"/>
      <c r="M11" s="378"/>
      <c r="N11" s="378"/>
      <c r="O11" s="378"/>
      <c r="P11" s="378"/>
      <c r="Q11" s="378"/>
      <c r="R11" s="378"/>
      <c r="S11" s="378"/>
      <c r="T11" s="378"/>
      <c r="U11" s="378"/>
      <c r="V11" s="378"/>
      <c r="W11" s="378"/>
      <c r="X11" s="378"/>
      <c r="Y11" s="378"/>
      <c r="Z11" s="378"/>
    </row>
    <row r="12" spans="1:26" ht="18" customHeight="1">
      <c r="A12" s="339"/>
      <c r="B12" s="348"/>
      <c r="C12" s="348"/>
      <c r="D12" s="348"/>
      <c r="E12" s="421"/>
      <c r="F12" s="922" t="s">
        <v>47</v>
      </c>
      <c r="G12" s="923"/>
      <c r="H12" s="924" t="s">
        <v>48</v>
      </c>
      <c r="I12" s="924"/>
      <c r="J12" s="924"/>
      <c r="K12" s="378"/>
      <c r="L12" s="378"/>
      <c r="M12" s="378"/>
      <c r="N12" s="378"/>
      <c r="O12" s="378"/>
      <c r="P12" s="378"/>
      <c r="Q12" s="378"/>
      <c r="R12" s="378"/>
      <c r="S12" s="378"/>
      <c r="T12" s="378"/>
      <c r="U12" s="378"/>
      <c r="V12" s="378"/>
      <c r="W12" s="378"/>
      <c r="X12" s="378"/>
      <c r="Y12" s="378"/>
      <c r="Z12" s="378"/>
    </row>
    <row r="13" spans="1:10" ht="30" customHeight="1">
      <c r="A13" s="356">
        <v>2</v>
      </c>
      <c r="B13" s="829" t="s">
        <v>1305</v>
      </c>
      <c r="C13" s="830"/>
      <c r="D13" s="830"/>
      <c r="E13" s="921"/>
      <c r="F13" s="914">
        <f>'ΠΙΝΑΚΑΣ 3'!D24</f>
        <v>0</v>
      </c>
      <c r="G13" s="915"/>
      <c r="H13" s="914">
        <f>'ΠΙΝΑΚΑΣ 3'!E24</f>
        <v>0</v>
      </c>
      <c r="I13" s="919"/>
      <c r="J13" s="915"/>
    </row>
    <row r="14" spans="1:10" ht="14.25" customHeight="1">
      <c r="A14" s="876" t="s">
        <v>1392</v>
      </c>
      <c r="B14" s="876"/>
      <c r="C14" s="876"/>
      <c r="D14" s="876"/>
      <c r="E14" s="876"/>
      <c r="F14" s="876"/>
      <c r="G14" s="876"/>
      <c r="H14" s="876"/>
      <c r="I14" s="876"/>
      <c r="J14" s="876"/>
    </row>
    <row r="15" spans="1:10" ht="15.75" customHeight="1">
      <c r="A15" s="876" t="s">
        <v>120</v>
      </c>
      <c r="B15" s="876"/>
      <c r="C15" s="876"/>
      <c r="D15" s="876"/>
      <c r="E15" s="876"/>
      <c r="F15" s="876"/>
      <c r="G15" s="876"/>
      <c r="H15" s="876"/>
      <c r="I15" s="876"/>
      <c r="J15" s="876"/>
    </row>
    <row r="16" spans="1:10" ht="2.25" customHeight="1">
      <c r="A16" s="417"/>
      <c r="B16" s="348"/>
      <c r="C16" s="348"/>
      <c r="D16" s="348"/>
      <c r="E16" s="348"/>
      <c r="F16" s="348"/>
      <c r="G16" s="348"/>
      <c r="H16" s="348"/>
      <c r="I16" s="348"/>
      <c r="J16" s="348"/>
    </row>
    <row r="17" spans="1:10" ht="16.5" customHeight="1">
      <c r="A17" s="423"/>
      <c r="B17" s="424"/>
      <c r="C17" s="425"/>
      <c r="D17" s="425"/>
      <c r="E17" s="425"/>
      <c r="F17" s="426" t="s">
        <v>1126</v>
      </c>
      <c r="G17" s="426" t="s">
        <v>1284</v>
      </c>
      <c r="H17" s="374" t="str">
        <f>F17</f>
        <v>ΜΟΝΑΔΕΣ</v>
      </c>
      <c r="I17" s="890" t="str">
        <f>G17</f>
        <v>ΠΟΣΟΣΤΟ (%)</v>
      </c>
      <c r="J17" s="890"/>
    </row>
    <row r="18" spans="1:10" ht="24" customHeight="1">
      <c r="A18" s="356">
        <v>3</v>
      </c>
      <c r="B18" s="891" t="s">
        <v>1101</v>
      </c>
      <c r="C18" s="879" t="s">
        <v>1099</v>
      </c>
      <c r="D18" s="893"/>
      <c r="E18" s="880"/>
      <c r="F18" s="271">
        <f>'ΠΙΝΑΚΑΣ 3'!D21</f>
        <v>0</v>
      </c>
      <c r="G18" s="173" t="e">
        <f>'ΠΙΝΑΚΑΣ 3'!D25</f>
        <v>#DIV/0!</v>
      </c>
      <c r="H18" s="439">
        <f>'ΠΙΝΑΚΑΣ 3'!E21</f>
        <v>0</v>
      </c>
      <c r="I18" s="894" t="e">
        <f>'ΠΙΝΑΚΑΣ 3'!E25</f>
        <v>#DIV/0!</v>
      </c>
      <c r="J18" s="894"/>
    </row>
    <row r="19" spans="1:10" ht="24" customHeight="1">
      <c r="A19" s="416"/>
      <c r="B19" s="892"/>
      <c r="C19" s="879" t="s">
        <v>1328</v>
      </c>
      <c r="D19" s="893"/>
      <c r="E19" s="880"/>
      <c r="F19" s="271">
        <f>'ΠΙΝΑΚΑΣ 3'!D22</f>
        <v>0</v>
      </c>
      <c r="G19" s="173" t="e">
        <f>'ΠΙΝΑΚΑΣ 3'!D26</f>
        <v>#DIV/0!</v>
      </c>
      <c r="H19" s="439">
        <f>'ΠΙΝΑΚΑΣ 3'!E22</f>
        <v>0</v>
      </c>
      <c r="I19" s="894" t="e">
        <f>'ΠΙΝΑΚΑΣ 3'!E26</f>
        <v>#DIV/0!</v>
      </c>
      <c r="J19" s="894"/>
    </row>
    <row r="20" spans="1:10" ht="24" customHeight="1">
      <c r="A20" s="416"/>
      <c r="B20" s="892"/>
      <c r="C20" s="879" t="s">
        <v>42</v>
      </c>
      <c r="D20" s="893"/>
      <c r="E20" s="880"/>
      <c r="F20" s="271">
        <f>'ΠΙΝΑΚΑΣ 3'!D23</f>
        <v>0</v>
      </c>
      <c r="G20" s="173" t="e">
        <f>'ΠΙΝΑΚΑΣ 3'!D27</f>
        <v>#DIV/0!</v>
      </c>
      <c r="H20" s="439">
        <f>'ΠΙΝΑΚΑΣ 3'!E23</f>
        <v>0</v>
      </c>
      <c r="I20" s="894" t="e">
        <f>'ΠΙΝΑΚΑΣ 3'!E27</f>
        <v>#DIV/0!</v>
      </c>
      <c r="J20" s="894"/>
    </row>
    <row r="21" spans="1:10" ht="22.5" customHeight="1">
      <c r="A21" s="428"/>
      <c r="B21" s="429"/>
      <c r="C21" s="905" t="s">
        <v>1102</v>
      </c>
      <c r="D21" s="906"/>
      <c r="E21" s="907"/>
      <c r="F21" s="902" t="e">
        <f>'ΠΙΝΑΚΑΣ 3'!D28</f>
        <v>#DIV/0!</v>
      </c>
      <c r="G21" s="903"/>
      <c r="H21" s="902" t="e">
        <f>'ΠΙΝΑΚΑΣ 3'!E28</f>
        <v>#DIV/0!</v>
      </c>
      <c r="I21" s="904"/>
      <c r="J21" s="903"/>
    </row>
    <row r="22" spans="1:33" s="420" customFormat="1" ht="3" customHeight="1">
      <c r="A22" s="340"/>
      <c r="B22" s="899"/>
      <c r="C22" s="900"/>
      <c r="D22" s="900"/>
      <c r="E22" s="900"/>
      <c r="F22" s="900"/>
      <c r="G22" s="901"/>
      <c r="H22" s="901"/>
      <c r="I22" s="901"/>
      <c r="J22" s="901"/>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row>
    <row r="23" spans="1:10" ht="11.25">
      <c r="A23" s="338"/>
      <c r="B23" s="430"/>
      <c r="C23" s="812" t="s">
        <v>1259</v>
      </c>
      <c r="D23" s="812"/>
      <c r="E23" s="812"/>
      <c r="F23" s="813"/>
      <c r="G23" s="812" t="s">
        <v>1097</v>
      </c>
      <c r="H23" s="812"/>
      <c r="I23" s="898"/>
      <c r="J23" s="898"/>
    </row>
    <row r="24" spans="1:249" s="341" customFormat="1" ht="49.5" customHeight="1">
      <c r="A24" s="351">
        <v>4</v>
      </c>
      <c r="B24" s="882" t="s">
        <v>1341</v>
      </c>
      <c r="C24" s="883" t="s">
        <v>1342</v>
      </c>
      <c r="D24" s="883"/>
      <c r="E24" s="883"/>
      <c r="F24" s="432" t="s">
        <v>1343</v>
      </c>
      <c r="G24" s="433" t="s">
        <v>46</v>
      </c>
      <c r="H24" s="577" t="s">
        <v>1241</v>
      </c>
      <c r="I24" s="898"/>
      <c r="J24" s="898"/>
      <c r="K24" s="348"/>
      <c r="L24" s="348"/>
      <c r="M24" s="348"/>
      <c r="N24" s="348"/>
      <c r="O24" s="348"/>
      <c r="P24" s="348"/>
      <c r="Q24" s="434"/>
      <c r="R24" s="348"/>
      <c r="S24" s="427"/>
      <c r="Y24" s="435"/>
      <c r="AG24" s="435"/>
      <c r="AO24" s="435"/>
      <c r="AW24" s="435"/>
      <c r="BE24" s="435"/>
      <c r="BM24" s="435"/>
      <c r="BU24" s="435"/>
      <c r="CC24" s="435"/>
      <c r="CK24" s="435"/>
      <c r="CS24" s="435"/>
      <c r="DA24" s="435"/>
      <c r="DI24" s="435"/>
      <c r="DQ24" s="435"/>
      <c r="DY24" s="435"/>
      <c r="EG24" s="435"/>
      <c r="EO24" s="435"/>
      <c r="EW24" s="435"/>
      <c r="FE24" s="435"/>
      <c r="FM24" s="435"/>
      <c r="FU24" s="435"/>
      <c r="GC24" s="435"/>
      <c r="GK24" s="435"/>
      <c r="GS24" s="435"/>
      <c r="HA24" s="435"/>
      <c r="HI24" s="435"/>
      <c r="HQ24" s="435"/>
      <c r="HY24" s="435"/>
      <c r="IG24" s="435"/>
      <c r="IO24" s="435"/>
    </row>
    <row r="25" spans="1:249" s="348" customFormat="1" ht="18.75" customHeight="1">
      <c r="A25" s="351"/>
      <c r="B25" s="882"/>
      <c r="C25" s="650">
        <f>'ΠΙΝΑΚΑΣ 3'!D12</f>
        <v>0</v>
      </c>
      <c r="D25" s="884"/>
      <c r="E25" s="651"/>
      <c r="F25" s="272">
        <f>'ΠΙΝΑΚΑΣ 3'!D15</f>
        <v>0</v>
      </c>
      <c r="G25" s="260">
        <f>'ΠΙΝΑΚΑΣ 3'!E12</f>
        <v>0</v>
      </c>
      <c r="H25" s="895">
        <f>'ΠΙΝΑΚΑΣ 3'!E15</f>
        <v>0</v>
      </c>
      <c r="I25" s="896"/>
      <c r="J25" s="897"/>
      <c r="Q25" s="434"/>
      <c r="Y25" s="434"/>
      <c r="AG25" s="434"/>
      <c r="AO25" s="434"/>
      <c r="AW25" s="434"/>
      <c r="BE25" s="434"/>
      <c r="BM25" s="434"/>
      <c r="BU25" s="434"/>
      <c r="CC25" s="434"/>
      <c r="CK25" s="434"/>
      <c r="CS25" s="434"/>
      <c r="DA25" s="434"/>
      <c r="DI25" s="434"/>
      <c r="DQ25" s="434"/>
      <c r="DY25" s="434"/>
      <c r="EG25" s="434"/>
      <c r="EO25" s="434"/>
      <c r="EW25" s="434"/>
      <c r="FE25" s="434"/>
      <c r="FM25" s="434"/>
      <c r="FU25" s="434"/>
      <c r="GC25" s="434"/>
      <c r="GK25" s="434"/>
      <c r="GS25" s="434"/>
      <c r="HA25" s="434"/>
      <c r="HI25" s="434"/>
      <c r="HQ25" s="434"/>
      <c r="HY25" s="434"/>
      <c r="IG25" s="434"/>
      <c r="IO25" s="434"/>
    </row>
    <row r="26" spans="1:10" ht="2.25" customHeight="1">
      <c r="A26" s="417"/>
      <c r="B26" s="348"/>
      <c r="C26" s="169"/>
      <c r="D26" s="169"/>
      <c r="E26" s="169"/>
      <c r="F26" s="169"/>
      <c r="G26" s="49"/>
      <c r="H26" s="170"/>
      <c r="I26" s="378"/>
      <c r="J26" s="378"/>
    </row>
    <row r="27" spans="1:11" ht="25.5" customHeight="1">
      <c r="A27" s="875" t="s">
        <v>44</v>
      </c>
      <c r="B27" s="876"/>
      <c r="C27" s="876"/>
      <c r="D27" s="876"/>
      <c r="E27" s="876"/>
      <c r="F27" s="876"/>
      <c r="G27" s="876"/>
      <c r="H27" s="876"/>
      <c r="I27" s="876"/>
      <c r="J27" s="876"/>
      <c r="K27" s="378"/>
    </row>
    <row r="28" spans="1:11" ht="2.25" customHeight="1">
      <c r="A28" s="436"/>
      <c r="B28" s="422"/>
      <c r="C28" s="422"/>
      <c r="D28" s="422"/>
      <c r="E28" s="422"/>
      <c r="F28" s="422"/>
      <c r="G28" s="422"/>
      <c r="H28" s="422"/>
      <c r="I28" s="437"/>
      <c r="J28" s="437"/>
      <c r="K28" s="378"/>
    </row>
    <row r="29" spans="1:10" ht="24" customHeight="1">
      <c r="A29" s="877" t="s">
        <v>45</v>
      </c>
      <c r="B29" s="877"/>
      <c r="C29" s="877"/>
      <c r="D29" s="877"/>
      <c r="E29" s="877"/>
      <c r="F29" s="877"/>
      <c r="G29" s="877"/>
      <c r="H29" s="877"/>
      <c r="I29" s="876"/>
      <c r="J29" s="876"/>
    </row>
    <row r="30" spans="1:10" ht="3.75" customHeight="1">
      <c r="A30" s="878"/>
      <c r="B30" s="878"/>
      <c r="C30" s="878"/>
      <c r="D30" s="878"/>
      <c r="E30" s="878"/>
      <c r="F30" s="878"/>
      <c r="G30" s="878"/>
      <c r="H30" s="878"/>
      <c r="I30" s="878"/>
      <c r="J30" s="878"/>
    </row>
    <row r="31" spans="1:10" ht="12.75" customHeight="1">
      <c r="A31" s="356">
        <v>5</v>
      </c>
      <c r="B31" s="885" t="s">
        <v>1114</v>
      </c>
      <c r="C31" s="885"/>
      <c r="D31" s="885"/>
      <c r="E31" s="885"/>
      <c r="F31" s="885"/>
      <c r="G31" s="414"/>
      <c r="H31" s="414"/>
      <c r="I31" s="414"/>
      <c r="J31" s="415"/>
    </row>
    <row r="32" spans="1:10" ht="11.25">
      <c r="A32" s="886"/>
      <c r="B32" s="888" t="s">
        <v>13</v>
      </c>
      <c r="C32" s="888"/>
      <c r="D32" s="888"/>
      <c r="E32" s="888"/>
      <c r="F32" s="888"/>
      <c r="G32" s="888"/>
      <c r="H32" s="888"/>
      <c r="I32" s="888"/>
      <c r="J32" s="888"/>
    </row>
    <row r="33" spans="1:10" ht="14.25" customHeight="1">
      <c r="A33" s="887"/>
      <c r="B33" s="889"/>
      <c r="C33" s="889"/>
      <c r="D33" s="889"/>
      <c r="E33" s="889"/>
      <c r="F33" s="889"/>
      <c r="G33" s="889"/>
      <c r="H33" s="889"/>
      <c r="I33" s="889"/>
      <c r="J33" s="889"/>
    </row>
    <row r="34" spans="1:10" ht="12" customHeight="1">
      <c r="A34" s="338"/>
      <c r="B34" s="654" t="s">
        <v>43</v>
      </c>
      <c r="C34" s="655"/>
      <c r="D34" s="654" t="s">
        <v>1093</v>
      </c>
      <c r="E34" s="867"/>
      <c r="F34" s="868"/>
      <c r="G34" s="654" t="s">
        <v>1097</v>
      </c>
      <c r="H34" s="867"/>
      <c r="I34" s="867"/>
      <c r="J34" s="868"/>
    </row>
    <row r="35" spans="1:10" ht="22.5" customHeight="1">
      <c r="A35" s="339"/>
      <c r="B35" s="881"/>
      <c r="C35" s="816"/>
      <c r="D35" s="737"/>
      <c r="E35" s="828"/>
      <c r="F35" s="803"/>
      <c r="G35" s="737"/>
      <c r="H35" s="803"/>
      <c r="I35" s="654" t="s">
        <v>1282</v>
      </c>
      <c r="J35" s="655"/>
    </row>
    <row r="36" spans="1:10" ht="37.5" customHeight="1">
      <c r="A36" s="338"/>
      <c r="B36" s="879" t="s">
        <v>49</v>
      </c>
      <c r="C36" s="880"/>
      <c r="D36" s="654"/>
      <c r="E36" s="867"/>
      <c r="F36" s="868"/>
      <c r="G36" s="654"/>
      <c r="H36" s="868"/>
      <c r="I36" s="751"/>
      <c r="J36" s="751"/>
    </row>
    <row r="37" spans="1:10" ht="27" customHeight="1">
      <c r="A37" s="338"/>
      <c r="B37" s="879" t="s">
        <v>1295</v>
      </c>
      <c r="C37" s="880"/>
      <c r="D37" s="654"/>
      <c r="E37" s="867"/>
      <c r="F37" s="868"/>
      <c r="G37" s="654"/>
      <c r="H37" s="868"/>
      <c r="I37" s="751"/>
      <c r="J37" s="751"/>
    </row>
    <row r="38" spans="1:10" ht="20.25" customHeight="1">
      <c r="A38" s="338"/>
      <c r="B38" s="879" t="s">
        <v>1094</v>
      </c>
      <c r="C38" s="880"/>
      <c r="D38" s="654"/>
      <c r="E38" s="867"/>
      <c r="F38" s="868"/>
      <c r="G38" s="654"/>
      <c r="H38" s="868"/>
      <c r="I38" s="751"/>
      <c r="J38" s="751"/>
    </row>
    <row r="39" spans="1:10" ht="20.25" customHeight="1">
      <c r="A39" s="338"/>
      <c r="B39" s="879" t="s">
        <v>1095</v>
      </c>
      <c r="C39" s="880"/>
      <c r="D39" s="654"/>
      <c r="E39" s="867"/>
      <c r="F39" s="868"/>
      <c r="G39" s="654"/>
      <c r="H39" s="868"/>
      <c r="I39" s="751"/>
      <c r="J39" s="751"/>
    </row>
    <row r="40" spans="1:11" ht="37.5" customHeight="1">
      <c r="A40" s="875" t="s">
        <v>61</v>
      </c>
      <c r="B40" s="876"/>
      <c r="C40" s="876"/>
      <c r="D40" s="876"/>
      <c r="E40" s="876"/>
      <c r="F40" s="876"/>
      <c r="G40" s="876"/>
      <c r="H40" s="876"/>
      <c r="I40" s="876"/>
      <c r="J40" s="876"/>
      <c r="K40" s="378"/>
    </row>
    <row r="41" spans="1:10" ht="11.25">
      <c r="A41" s="404"/>
      <c r="B41" s="872"/>
      <c r="C41" s="873"/>
      <c r="D41" s="378"/>
      <c r="E41" s="378"/>
      <c r="F41" s="378"/>
      <c r="G41" s="874"/>
      <c r="H41" s="874"/>
      <c r="I41" s="874"/>
      <c r="J41" s="874"/>
    </row>
    <row r="42" spans="1:10" ht="11.25">
      <c r="A42" s="404"/>
      <c r="B42" s="870"/>
      <c r="C42" s="871"/>
      <c r="G42" s="347"/>
      <c r="H42" s="347"/>
      <c r="I42" s="348"/>
      <c r="J42" s="348"/>
    </row>
    <row r="43" spans="1:10" ht="11.25">
      <c r="A43" s="404"/>
      <c r="B43" s="870"/>
      <c r="C43" s="871"/>
      <c r="G43" s="347"/>
      <c r="H43" s="347"/>
      <c r="I43" s="348"/>
      <c r="J43" s="348"/>
    </row>
    <row r="44" spans="1:10" ht="11.25">
      <c r="A44" s="404"/>
      <c r="B44" s="870"/>
      <c r="C44" s="871"/>
      <c r="G44" s="347"/>
      <c r="H44" s="347"/>
      <c r="I44" s="348"/>
      <c r="J44" s="348"/>
    </row>
    <row r="45" spans="1:10" ht="11.25">
      <c r="A45" s="404"/>
      <c r="B45" s="869"/>
      <c r="C45" s="869"/>
      <c r="G45" s="171"/>
      <c r="H45" s="347"/>
      <c r="I45" s="348"/>
      <c r="J45" s="438"/>
    </row>
    <row r="46" spans="1:10" ht="11.25">
      <c r="A46" s="404"/>
      <c r="B46" s="870"/>
      <c r="C46" s="871"/>
      <c r="G46" s="171"/>
      <c r="H46" s="347"/>
      <c r="I46" s="348"/>
      <c r="J46" s="438"/>
    </row>
    <row r="47" spans="1:10" ht="11.25">
      <c r="A47" s="404"/>
      <c r="B47" s="870"/>
      <c r="C47" s="871"/>
      <c r="G47" s="171"/>
      <c r="H47" s="347"/>
      <c r="I47" s="348"/>
      <c r="J47" s="438"/>
    </row>
    <row r="48" spans="1:10" ht="11.25">
      <c r="A48" s="404"/>
      <c r="B48" s="869"/>
      <c r="C48" s="869"/>
      <c r="G48" s="171"/>
      <c r="H48" s="347"/>
      <c r="I48" s="348"/>
      <c r="J48" s="438"/>
    </row>
    <row r="49" ht="25.5" customHeight="1"/>
    <row r="51" ht="66.75" customHeight="1"/>
  </sheetData>
  <sheetProtection password="E46E" sheet="1" objects="1" scenarios="1" formatCells="0" formatColumns="0" formatRows="0" insertRows="0"/>
  <mergeCells count="106">
    <mergeCell ref="A14:J14"/>
    <mergeCell ref="A15:J15"/>
    <mergeCell ref="K2:S2"/>
    <mergeCell ref="T2:AC2"/>
    <mergeCell ref="I1:J1"/>
    <mergeCell ref="G1:H1"/>
    <mergeCell ref="I37:J37"/>
    <mergeCell ref="I38:J38"/>
    <mergeCell ref="F12:G12"/>
    <mergeCell ref="H12:J12"/>
    <mergeCell ref="A2:J2"/>
    <mergeCell ref="B3:F3"/>
    <mergeCell ref="HV2:IE2"/>
    <mergeCell ref="IF2:IO2"/>
    <mergeCell ref="FN2:FW2"/>
    <mergeCell ref="A7:J7"/>
    <mergeCell ref="H13:J13"/>
    <mergeCell ref="B8:H8"/>
    <mergeCell ref="C9:G9"/>
    <mergeCell ref="B13:E13"/>
    <mergeCell ref="H10:J10"/>
    <mergeCell ref="H9:J9"/>
    <mergeCell ref="CV2:DE2"/>
    <mergeCell ref="AD2:AM2"/>
    <mergeCell ref="AN2:AW2"/>
    <mergeCell ref="AX2:BG2"/>
    <mergeCell ref="FX2:GG2"/>
    <mergeCell ref="IP2:IU2"/>
    <mergeCell ref="GH2:GQ2"/>
    <mergeCell ref="GR2:HA2"/>
    <mergeCell ref="HB2:HK2"/>
    <mergeCell ref="HL2:HU2"/>
    <mergeCell ref="FD2:FM2"/>
    <mergeCell ref="ET2:FC2"/>
    <mergeCell ref="DF2:DO2"/>
    <mergeCell ref="DP2:DY2"/>
    <mergeCell ref="BH2:BQ2"/>
    <mergeCell ref="DZ2:EI2"/>
    <mergeCell ref="EJ2:ES2"/>
    <mergeCell ref="BR2:CA2"/>
    <mergeCell ref="CB2:CK2"/>
    <mergeCell ref="CL2:CU2"/>
    <mergeCell ref="I3:J3"/>
    <mergeCell ref="A4:H4"/>
    <mergeCell ref="B6:F6"/>
    <mergeCell ref="F13:G13"/>
    <mergeCell ref="C10:G10"/>
    <mergeCell ref="G6:J6"/>
    <mergeCell ref="I4:J4"/>
    <mergeCell ref="I8:J8"/>
    <mergeCell ref="B22:J22"/>
    <mergeCell ref="C23:F23"/>
    <mergeCell ref="F21:G21"/>
    <mergeCell ref="H21:J21"/>
    <mergeCell ref="C21:E21"/>
    <mergeCell ref="I19:J19"/>
    <mergeCell ref="I20:J20"/>
    <mergeCell ref="C20:E20"/>
    <mergeCell ref="A32:A33"/>
    <mergeCell ref="B32:J33"/>
    <mergeCell ref="I17:J17"/>
    <mergeCell ref="B18:B20"/>
    <mergeCell ref="C18:E18"/>
    <mergeCell ref="I18:J18"/>
    <mergeCell ref="C19:E19"/>
    <mergeCell ref="H25:J25"/>
    <mergeCell ref="G23:J23"/>
    <mergeCell ref="H24:J24"/>
    <mergeCell ref="B36:C36"/>
    <mergeCell ref="D37:F37"/>
    <mergeCell ref="B24:B25"/>
    <mergeCell ref="C24:E24"/>
    <mergeCell ref="C25:E25"/>
    <mergeCell ref="G36:H36"/>
    <mergeCell ref="G35:H35"/>
    <mergeCell ref="D35:F35"/>
    <mergeCell ref="B31:F31"/>
    <mergeCell ref="A27:J27"/>
    <mergeCell ref="B47:C47"/>
    <mergeCell ref="B48:C48"/>
    <mergeCell ref="A29:J29"/>
    <mergeCell ref="A30:J30"/>
    <mergeCell ref="B42:C42"/>
    <mergeCell ref="D36:F36"/>
    <mergeCell ref="I35:J35"/>
    <mergeCell ref="B43:C43"/>
    <mergeCell ref="B44:C44"/>
    <mergeCell ref="B39:C39"/>
    <mergeCell ref="B46:C46"/>
    <mergeCell ref="B41:C41"/>
    <mergeCell ref="G41:J41"/>
    <mergeCell ref="A40:J40"/>
    <mergeCell ref="I39:J39"/>
    <mergeCell ref="D38:F38"/>
    <mergeCell ref="D39:F39"/>
    <mergeCell ref="B38:C38"/>
    <mergeCell ref="B34:C34"/>
    <mergeCell ref="D34:F34"/>
    <mergeCell ref="G34:J34"/>
    <mergeCell ref="I36:J36"/>
    <mergeCell ref="B45:C45"/>
    <mergeCell ref="G38:H38"/>
    <mergeCell ref="G39:H39"/>
    <mergeCell ref="G37:H37"/>
    <mergeCell ref="B37:C37"/>
    <mergeCell ref="B35:C35"/>
  </mergeCells>
  <dataValidations count="3">
    <dataValidation type="list" allowBlank="1" showInputMessage="1" showErrorMessage="1" sqref="G36:G39 I8 I4 D36:D39">
      <formula1>"ΝΑΙ,ΟΧΙ"</formula1>
    </dataValidation>
    <dataValidation type="list" allowBlank="1" showInputMessage="1" showErrorMessage="1" sqref="C26:F26">
      <formula1>"ΜΙΚΡΗ,ΦΘΙΝΟΥΣΑ ΜΕ ΔΥΝΑΤΟΤΗΤΑ ΑΝΑΚΑΜΨΗΣ,ΕΝ ΔΥΝΑΜΕΙ ΒΙΩΣΙΜΗ,ΒΙΩΣΙΜΗ"</formula1>
    </dataValidation>
    <dataValidation type="list" allowBlank="1" showInputMessage="1" showErrorMessage="1" sqref="H26">
      <formula1>"ΦΘΙΝΟΥΣΑ ΜΕ ΔΥΝΑΤΟΤΗΤΑ ΑΝΑΚΑΜΨΗΣ,ΕΝ ΔΥΝΑΜΕΙ ΒΙΩΣΙΜΗ,ΒΙΩΣΙΜΗ"</formula1>
    </dataValidation>
  </dataValidations>
  <printOptions horizontalCentered="1"/>
  <pageMargins left="0.3937007874015748" right="0.3937007874015748" top="0.76" bottom="0.4724409448818898" header="0.2755905511811024" footer="0.1968503937007874"/>
  <pageSetup firstPageNumber="2" useFirstPageNumber="1" horizontalDpi="300" verticalDpi="300" orientation="portrait" paperSize="9" scale="85" r:id="rId1"/>
  <headerFooter alignWithMargins="0">
    <oddFooter xml:space="preserve">&amp;L&amp;"Arial,Πλάγια"&amp;8Μέτρο 1.1.2 "Εγκατάσταση Νέων Γεωργών"&amp;C&amp;"Arial,Πλάγια"&amp;8ΠΙΝΑΚΑΣ 4α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N.VOROS-T.KRITIKOS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VOROS</dc:creator>
  <cp:keywords/>
  <dc:description/>
  <cp:lastModifiedBy>Sofos</cp:lastModifiedBy>
  <cp:lastPrinted>2009-02-02T09:24:54Z</cp:lastPrinted>
  <dcterms:created xsi:type="dcterms:W3CDTF">2001-12-06T18:00:42Z</dcterms:created>
  <dcterms:modified xsi:type="dcterms:W3CDTF">2009-02-16T08:54:41Z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